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EBFA6573-47EE-4B52-9A72-B44F0D8925F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BalanceGeneral_Situacion" sheetId="1" r:id="rId1"/>
    <sheet name="EstadoResultados_Rendimiento" sheetId="3" r:id="rId2"/>
    <sheet name="EstadoSituacionEvolucionBienes" sheetId="5" r:id="rId3"/>
    <sheet name="EstadoFinancieroSegmentos" sheetId="6" r:id="rId4"/>
  </sheets>
  <definedNames>
    <definedName name="_xlnm.Print_Area" localSheetId="0">BalanceGeneral_Situacion!$A$1:$E$199</definedName>
    <definedName name="_xlnm.Print_Area" localSheetId="3">EstadoFinancieroSegmentos!$A$2:$AC$64</definedName>
    <definedName name="_xlnm.Print_Area" localSheetId="1">EstadoResultados_Rendimiento!$A$1:$E$253</definedName>
    <definedName name="_xlnm.Print_Area" localSheetId="2">EstadoSituacionEvolucionBienes!$A$1:$U$106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5" l="1"/>
  <c r="S26" i="5"/>
  <c r="A38" i="6"/>
  <c r="A34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C41" i="6"/>
  <c r="B41" i="6"/>
  <c r="O27" i="5"/>
  <c r="O28" i="5"/>
  <c r="T72" i="5" l="1"/>
  <c r="T71" i="5"/>
  <c r="T64" i="5"/>
  <c r="T63" i="5"/>
  <c r="T62" i="5"/>
  <c r="T53" i="5"/>
  <c r="T40" i="5"/>
  <c r="T29" i="5"/>
  <c r="T22" i="5"/>
  <c r="T12" i="5"/>
  <c r="S90" i="5"/>
  <c r="T90" i="5" s="1"/>
  <c r="S89" i="5"/>
  <c r="T89" i="5" s="1"/>
  <c r="S88" i="5"/>
  <c r="T88" i="5" s="1"/>
  <c r="S87" i="5"/>
  <c r="T87" i="5" s="1"/>
  <c r="S85" i="5"/>
  <c r="T85" i="5" s="1"/>
  <c r="S84" i="5"/>
  <c r="T84" i="5" s="1"/>
  <c r="S83" i="5"/>
  <c r="T83" i="5" s="1"/>
  <c r="S82" i="5"/>
  <c r="T82" i="5" s="1"/>
  <c r="S77" i="5"/>
  <c r="T77" i="5" s="1"/>
  <c r="S76" i="5"/>
  <c r="T76" i="5" s="1"/>
  <c r="S75" i="5"/>
  <c r="T75" i="5" s="1"/>
  <c r="S74" i="5"/>
  <c r="T74" i="5" s="1"/>
  <c r="S72" i="5"/>
  <c r="S71" i="5"/>
  <c r="S69" i="5"/>
  <c r="T69" i="5" s="1"/>
  <c r="S68" i="5"/>
  <c r="T68" i="5" s="1"/>
  <c r="S67" i="5"/>
  <c r="T67" i="5" s="1"/>
  <c r="S66" i="5"/>
  <c r="T66" i="5" s="1"/>
  <c r="S65" i="5"/>
  <c r="T65" i="5" s="1"/>
  <c r="S64" i="5"/>
  <c r="S63" i="5"/>
  <c r="S62" i="5"/>
  <c r="S61" i="5"/>
  <c r="T61" i="5" s="1"/>
  <c r="S60" i="5"/>
  <c r="T60" i="5" s="1"/>
  <c r="S59" i="5"/>
  <c r="T59" i="5" s="1"/>
  <c r="S58" i="5"/>
  <c r="T58" i="5" s="1"/>
  <c r="S54" i="5"/>
  <c r="T54" i="5" s="1"/>
  <c r="S53" i="5"/>
  <c r="S52" i="5"/>
  <c r="T52" i="5" s="1"/>
  <c r="S51" i="5"/>
  <c r="T51" i="5" s="1"/>
  <c r="S49" i="5"/>
  <c r="T49" i="5" s="1"/>
  <c r="S48" i="5"/>
  <c r="T48" i="5" s="1"/>
  <c r="S47" i="5"/>
  <c r="T47" i="5" s="1"/>
  <c r="S46" i="5"/>
  <c r="T46" i="5" s="1"/>
  <c r="S41" i="5"/>
  <c r="T41" i="5" s="1"/>
  <c r="S40" i="5"/>
  <c r="S38" i="5"/>
  <c r="T38" i="5" s="1"/>
  <c r="S37" i="5"/>
  <c r="T37" i="5" s="1"/>
  <c r="S36" i="5"/>
  <c r="T36" i="5" s="1"/>
  <c r="S34" i="5"/>
  <c r="T34" i="5" s="1"/>
  <c r="S33" i="5"/>
  <c r="T33" i="5" s="1"/>
  <c r="S32" i="5"/>
  <c r="T32" i="5" s="1"/>
  <c r="S31" i="5"/>
  <c r="T31" i="5" s="1"/>
  <c r="S29" i="5"/>
  <c r="S28" i="5"/>
  <c r="T28" i="5" s="1"/>
  <c r="S27" i="5"/>
  <c r="T27" i="5" s="1"/>
  <c r="S25" i="5"/>
  <c r="T25" i="5" s="1"/>
  <c r="S23" i="5"/>
  <c r="T23" i="5" s="1"/>
  <c r="S22" i="5"/>
  <c r="S21" i="5"/>
  <c r="T21" i="5" s="1"/>
  <c r="S20" i="5"/>
  <c r="T20" i="5" s="1"/>
  <c r="S19" i="5"/>
  <c r="T19" i="5" s="1"/>
  <c r="S18" i="5"/>
  <c r="T18" i="5" s="1"/>
  <c r="S17" i="5"/>
  <c r="T17" i="5" s="1"/>
  <c r="S16" i="5"/>
  <c r="T16" i="5" s="1"/>
  <c r="S15" i="5"/>
  <c r="T15" i="5" s="1"/>
  <c r="S14" i="5"/>
  <c r="T14" i="5" s="1"/>
  <c r="S13" i="5"/>
  <c r="T13" i="5" s="1"/>
  <c r="S12" i="5"/>
  <c r="S80" i="5"/>
  <c r="T80" i="5" s="1"/>
  <c r="S79" i="5"/>
  <c r="T79" i="5" s="1"/>
  <c r="S44" i="5"/>
  <c r="T44" i="5" s="1"/>
  <c r="S43" i="5"/>
  <c r="T43" i="5" s="1"/>
  <c r="G90" i="5" l="1"/>
  <c r="O90" i="5" s="1"/>
  <c r="U90" i="5" s="1"/>
  <c r="G89" i="5"/>
  <c r="O89" i="5" s="1"/>
  <c r="U89" i="5" s="1"/>
  <c r="G88" i="5"/>
  <c r="O88" i="5" s="1"/>
  <c r="U88" i="5" s="1"/>
  <c r="G87" i="5"/>
  <c r="O87" i="5" s="1"/>
  <c r="T86" i="5"/>
  <c r="S86" i="5"/>
  <c r="R86" i="5"/>
  <c r="Q86" i="5"/>
  <c r="P86" i="5"/>
  <c r="N86" i="5"/>
  <c r="M86" i="5"/>
  <c r="L86" i="5"/>
  <c r="K86" i="5"/>
  <c r="J86" i="5"/>
  <c r="I86" i="5"/>
  <c r="H86" i="5"/>
  <c r="F86" i="5"/>
  <c r="E86" i="5"/>
  <c r="D86" i="5"/>
  <c r="C86" i="5"/>
  <c r="G85" i="5"/>
  <c r="O85" i="5" s="1"/>
  <c r="U85" i="5" s="1"/>
  <c r="G84" i="5"/>
  <c r="O84" i="5" s="1"/>
  <c r="U84" i="5" s="1"/>
  <c r="G83" i="5"/>
  <c r="O83" i="5" s="1"/>
  <c r="U83" i="5" s="1"/>
  <c r="G82" i="5"/>
  <c r="O82" i="5" s="1"/>
  <c r="T81" i="5"/>
  <c r="S81" i="5"/>
  <c r="R81" i="5"/>
  <c r="Q81" i="5"/>
  <c r="P81" i="5"/>
  <c r="N81" i="5"/>
  <c r="M81" i="5"/>
  <c r="L81" i="5"/>
  <c r="K81" i="5"/>
  <c r="J81" i="5"/>
  <c r="I81" i="5"/>
  <c r="H81" i="5"/>
  <c r="F81" i="5"/>
  <c r="E81" i="5"/>
  <c r="D81" i="5"/>
  <c r="C81" i="5"/>
  <c r="G80" i="5"/>
  <c r="O80" i="5" s="1"/>
  <c r="U80" i="5" s="1"/>
  <c r="G79" i="5"/>
  <c r="O79" i="5" s="1"/>
  <c r="T78" i="5"/>
  <c r="S78" i="5"/>
  <c r="R78" i="5"/>
  <c r="Q78" i="5"/>
  <c r="P78" i="5"/>
  <c r="N78" i="5"/>
  <c r="M78" i="5"/>
  <c r="L78" i="5"/>
  <c r="K78" i="5"/>
  <c r="J78" i="5"/>
  <c r="I78" i="5"/>
  <c r="H78" i="5"/>
  <c r="F78" i="5"/>
  <c r="E78" i="5"/>
  <c r="D78" i="5"/>
  <c r="C78" i="5"/>
  <c r="G77" i="5"/>
  <c r="O77" i="5" s="1"/>
  <c r="U77" i="5" s="1"/>
  <c r="G76" i="5"/>
  <c r="O76" i="5" s="1"/>
  <c r="U76" i="5" s="1"/>
  <c r="G75" i="5"/>
  <c r="O75" i="5" s="1"/>
  <c r="U75" i="5" s="1"/>
  <c r="G74" i="5"/>
  <c r="O74" i="5" s="1"/>
  <c r="T73" i="5"/>
  <c r="S73" i="5"/>
  <c r="R73" i="5"/>
  <c r="Q73" i="5"/>
  <c r="P73" i="5"/>
  <c r="N73" i="5"/>
  <c r="M73" i="5"/>
  <c r="L73" i="5"/>
  <c r="K73" i="5"/>
  <c r="J73" i="5"/>
  <c r="I73" i="5"/>
  <c r="H73" i="5"/>
  <c r="F73" i="5"/>
  <c r="E73" i="5"/>
  <c r="D73" i="5"/>
  <c r="C73" i="5"/>
  <c r="O72" i="5"/>
  <c r="U72" i="5" s="1"/>
  <c r="G72" i="5"/>
  <c r="G71" i="5"/>
  <c r="O71" i="5" s="1"/>
  <c r="T70" i="5"/>
  <c r="S70" i="5"/>
  <c r="R70" i="5"/>
  <c r="Q70" i="5"/>
  <c r="P70" i="5"/>
  <c r="N70" i="5"/>
  <c r="M70" i="5"/>
  <c r="L70" i="5"/>
  <c r="K70" i="5"/>
  <c r="J70" i="5"/>
  <c r="I70" i="5"/>
  <c r="H70" i="5"/>
  <c r="F70" i="5"/>
  <c r="E70" i="5"/>
  <c r="D70" i="5"/>
  <c r="C70" i="5"/>
  <c r="G69" i="5"/>
  <c r="O69" i="5" s="1"/>
  <c r="U69" i="5" s="1"/>
  <c r="G68" i="5"/>
  <c r="O68" i="5" s="1"/>
  <c r="U68" i="5" s="1"/>
  <c r="G67" i="5"/>
  <c r="O67" i="5" s="1"/>
  <c r="U67" i="5" s="1"/>
  <c r="G66" i="5"/>
  <c r="O66" i="5" s="1"/>
  <c r="U66" i="5" s="1"/>
  <c r="G65" i="5"/>
  <c r="O65" i="5" s="1"/>
  <c r="U65" i="5" s="1"/>
  <c r="G64" i="5"/>
  <c r="O64" i="5" s="1"/>
  <c r="U64" i="5" s="1"/>
  <c r="G63" i="5"/>
  <c r="O63" i="5" s="1"/>
  <c r="U63" i="5" s="1"/>
  <c r="G62" i="5"/>
  <c r="O62" i="5" s="1"/>
  <c r="U62" i="5" s="1"/>
  <c r="G61" i="5"/>
  <c r="O61" i="5" s="1"/>
  <c r="U61" i="5" s="1"/>
  <c r="G60" i="5"/>
  <c r="O60" i="5" s="1"/>
  <c r="U60" i="5" s="1"/>
  <c r="G59" i="5"/>
  <c r="O59" i="5" s="1"/>
  <c r="U59" i="5" s="1"/>
  <c r="G58" i="5"/>
  <c r="O58" i="5" s="1"/>
  <c r="T57" i="5"/>
  <c r="S57" i="5"/>
  <c r="R57" i="5"/>
  <c r="Q57" i="5"/>
  <c r="P57" i="5"/>
  <c r="N57" i="5"/>
  <c r="M57" i="5"/>
  <c r="L57" i="5"/>
  <c r="K57" i="5"/>
  <c r="J57" i="5"/>
  <c r="I57" i="5"/>
  <c r="H57" i="5"/>
  <c r="F57" i="5"/>
  <c r="E57" i="5"/>
  <c r="D57" i="5"/>
  <c r="C57" i="5"/>
  <c r="N54" i="5"/>
  <c r="G54" i="5"/>
  <c r="N53" i="5"/>
  <c r="G53" i="5"/>
  <c r="N52" i="5"/>
  <c r="G52" i="5"/>
  <c r="N51" i="5"/>
  <c r="G51" i="5"/>
  <c r="T50" i="5"/>
  <c r="S50" i="5"/>
  <c r="R50" i="5"/>
  <c r="Q50" i="5"/>
  <c r="P50" i="5"/>
  <c r="M50" i="5"/>
  <c r="L50" i="5"/>
  <c r="K50" i="5"/>
  <c r="J50" i="5"/>
  <c r="I50" i="5"/>
  <c r="H50" i="5"/>
  <c r="F50" i="5"/>
  <c r="E50" i="5"/>
  <c r="D50" i="5"/>
  <c r="C50" i="5"/>
  <c r="N49" i="5"/>
  <c r="G49" i="5"/>
  <c r="O49" i="5" s="1"/>
  <c r="U49" i="5" s="1"/>
  <c r="N48" i="5"/>
  <c r="G48" i="5"/>
  <c r="N47" i="5"/>
  <c r="G47" i="5"/>
  <c r="O47" i="5" s="1"/>
  <c r="U47" i="5" s="1"/>
  <c r="N46" i="5"/>
  <c r="G46" i="5"/>
  <c r="T45" i="5"/>
  <c r="S45" i="5"/>
  <c r="R45" i="5"/>
  <c r="Q45" i="5"/>
  <c r="P45" i="5"/>
  <c r="M45" i="5"/>
  <c r="L45" i="5"/>
  <c r="K45" i="5"/>
  <c r="J45" i="5"/>
  <c r="I45" i="5"/>
  <c r="H45" i="5"/>
  <c r="F45" i="5"/>
  <c r="E45" i="5"/>
  <c r="D45" i="5"/>
  <c r="C45" i="5"/>
  <c r="N44" i="5"/>
  <c r="G44" i="5"/>
  <c r="O44" i="5" s="1"/>
  <c r="U44" i="5" s="1"/>
  <c r="N43" i="5"/>
  <c r="N42" i="5" s="1"/>
  <c r="G43" i="5"/>
  <c r="O43" i="5" s="1"/>
  <c r="T42" i="5"/>
  <c r="S42" i="5"/>
  <c r="R42" i="5"/>
  <c r="Q42" i="5"/>
  <c r="P42" i="5"/>
  <c r="M42" i="5"/>
  <c r="L42" i="5"/>
  <c r="K42" i="5"/>
  <c r="J42" i="5"/>
  <c r="I42" i="5"/>
  <c r="H42" i="5"/>
  <c r="F42" i="5"/>
  <c r="E42" i="5"/>
  <c r="D42" i="5"/>
  <c r="C42" i="5"/>
  <c r="N41" i="5"/>
  <c r="G41" i="5"/>
  <c r="N40" i="5"/>
  <c r="G40" i="5"/>
  <c r="G39" i="5" s="1"/>
  <c r="T39" i="5"/>
  <c r="S39" i="5"/>
  <c r="R39" i="5"/>
  <c r="Q39" i="5"/>
  <c r="P39" i="5"/>
  <c r="M39" i="5"/>
  <c r="L39" i="5"/>
  <c r="K39" i="5"/>
  <c r="J39" i="5"/>
  <c r="I39" i="5"/>
  <c r="H39" i="5"/>
  <c r="F39" i="5"/>
  <c r="E39" i="5"/>
  <c r="D39" i="5"/>
  <c r="C39" i="5"/>
  <c r="N38" i="5"/>
  <c r="G38" i="5"/>
  <c r="O38" i="5" s="1"/>
  <c r="U38" i="5" s="1"/>
  <c r="N37" i="5"/>
  <c r="G37" i="5"/>
  <c r="G35" i="5" s="1"/>
  <c r="N36" i="5"/>
  <c r="G36" i="5"/>
  <c r="T35" i="5"/>
  <c r="S35" i="5"/>
  <c r="R35" i="5"/>
  <c r="Q35" i="5"/>
  <c r="P35" i="5"/>
  <c r="M35" i="5"/>
  <c r="L35" i="5"/>
  <c r="K35" i="5"/>
  <c r="J35" i="5"/>
  <c r="I35" i="5"/>
  <c r="H35" i="5"/>
  <c r="F35" i="5"/>
  <c r="E35" i="5"/>
  <c r="D35" i="5"/>
  <c r="C35" i="5"/>
  <c r="N34" i="5"/>
  <c r="G34" i="5"/>
  <c r="O34" i="5" s="1"/>
  <c r="U34" i="5" s="1"/>
  <c r="N33" i="5"/>
  <c r="G33" i="5"/>
  <c r="O33" i="5" s="1"/>
  <c r="U33" i="5" s="1"/>
  <c r="N32" i="5"/>
  <c r="G32" i="5"/>
  <c r="N31" i="5"/>
  <c r="G31" i="5"/>
  <c r="T30" i="5"/>
  <c r="S30" i="5"/>
  <c r="R30" i="5"/>
  <c r="Q30" i="5"/>
  <c r="P30" i="5"/>
  <c r="M30" i="5"/>
  <c r="L30" i="5"/>
  <c r="K30" i="5"/>
  <c r="J30" i="5"/>
  <c r="I30" i="5"/>
  <c r="H30" i="5"/>
  <c r="F30" i="5"/>
  <c r="E30" i="5"/>
  <c r="D30" i="5"/>
  <c r="C30" i="5"/>
  <c r="N29" i="5"/>
  <c r="G29" i="5"/>
  <c r="O29" i="5" s="1"/>
  <c r="U29" i="5" s="1"/>
  <c r="N28" i="5"/>
  <c r="G28" i="5"/>
  <c r="U28" i="5" s="1"/>
  <c r="N27" i="5"/>
  <c r="N26" i="5"/>
  <c r="G26" i="5"/>
  <c r="N25" i="5"/>
  <c r="G25" i="5"/>
  <c r="T24" i="5"/>
  <c r="S24" i="5"/>
  <c r="R24" i="5"/>
  <c r="Q24" i="5"/>
  <c r="P24" i="5"/>
  <c r="M24" i="5"/>
  <c r="L24" i="5"/>
  <c r="K24" i="5"/>
  <c r="J24" i="5"/>
  <c r="I24" i="5"/>
  <c r="H24" i="5"/>
  <c r="F24" i="5"/>
  <c r="E24" i="5"/>
  <c r="D24" i="5"/>
  <c r="C24" i="5"/>
  <c r="N23" i="5"/>
  <c r="G23" i="5"/>
  <c r="N22" i="5"/>
  <c r="G22" i="5"/>
  <c r="O22" i="5" s="1"/>
  <c r="U22" i="5" s="1"/>
  <c r="N21" i="5"/>
  <c r="G21" i="5"/>
  <c r="N20" i="5"/>
  <c r="G20" i="5"/>
  <c r="N19" i="5"/>
  <c r="G19" i="5"/>
  <c r="N18" i="5"/>
  <c r="G18" i="5"/>
  <c r="N17" i="5"/>
  <c r="G17" i="5"/>
  <c r="O17" i="5" s="1"/>
  <c r="U17" i="5" s="1"/>
  <c r="N16" i="5"/>
  <c r="G16" i="5"/>
  <c r="N15" i="5"/>
  <c r="G15" i="5"/>
  <c r="N14" i="5"/>
  <c r="G14" i="5"/>
  <c r="N13" i="5"/>
  <c r="G13" i="5"/>
  <c r="N12" i="5"/>
  <c r="G12" i="5"/>
  <c r="T11" i="5"/>
  <c r="S11" i="5"/>
  <c r="R11" i="5"/>
  <c r="Q11" i="5"/>
  <c r="P11" i="5"/>
  <c r="M11" i="5"/>
  <c r="L11" i="5"/>
  <c r="K11" i="5"/>
  <c r="J11" i="5"/>
  <c r="I11" i="5"/>
  <c r="H11" i="5"/>
  <c r="F11" i="5"/>
  <c r="E11" i="5"/>
  <c r="D11" i="5"/>
  <c r="C11" i="5"/>
  <c r="O13" i="5" l="1"/>
  <c r="U13" i="5" s="1"/>
  <c r="N30" i="5"/>
  <c r="O18" i="5"/>
  <c r="U18" i="5" s="1"/>
  <c r="N11" i="5"/>
  <c r="O14" i="5"/>
  <c r="U14" i="5" s="1"/>
  <c r="O53" i="5"/>
  <c r="U53" i="5" s="1"/>
  <c r="O41" i="5"/>
  <c r="U41" i="5" s="1"/>
  <c r="C55" i="5"/>
  <c r="O51" i="5"/>
  <c r="K91" i="5"/>
  <c r="N45" i="5"/>
  <c r="G50" i="5"/>
  <c r="C91" i="5"/>
  <c r="O40" i="5"/>
  <c r="U40" i="5" s="1"/>
  <c r="U39" i="5" s="1"/>
  <c r="Q55" i="5"/>
  <c r="Q93" i="5" s="1"/>
  <c r="H55" i="5"/>
  <c r="O36" i="5"/>
  <c r="K55" i="5"/>
  <c r="N24" i="5"/>
  <c r="O48" i="5"/>
  <c r="U48" i="5" s="1"/>
  <c r="J55" i="5"/>
  <c r="O15" i="5"/>
  <c r="U15" i="5" s="1"/>
  <c r="O19" i="5"/>
  <c r="U19" i="5" s="1"/>
  <c r="O23" i="5"/>
  <c r="U23" i="5" s="1"/>
  <c r="O52" i="5"/>
  <c r="U52" i="5" s="1"/>
  <c r="D91" i="5"/>
  <c r="E91" i="5"/>
  <c r="E93" i="5" s="1"/>
  <c r="N91" i="5"/>
  <c r="I55" i="5"/>
  <c r="I93" i="5" s="1"/>
  <c r="F91" i="5"/>
  <c r="F93" i="5" s="1"/>
  <c r="M91" i="5"/>
  <c r="M93" i="5" s="1"/>
  <c r="L55" i="5"/>
  <c r="O12" i="5"/>
  <c r="U12" i="5" s="1"/>
  <c r="O16" i="5"/>
  <c r="U16" i="5" s="1"/>
  <c r="O20" i="5"/>
  <c r="U20" i="5" s="1"/>
  <c r="G24" i="5"/>
  <c r="P91" i="5"/>
  <c r="Q91" i="5"/>
  <c r="L91" i="5"/>
  <c r="D55" i="5"/>
  <c r="D93" i="5" s="1"/>
  <c r="G30" i="5"/>
  <c r="H91" i="5"/>
  <c r="I91" i="5"/>
  <c r="R91" i="5"/>
  <c r="M55" i="5"/>
  <c r="O21" i="5"/>
  <c r="U21" i="5" s="1"/>
  <c r="O26" i="5"/>
  <c r="U26" i="5" s="1"/>
  <c r="N35" i="5"/>
  <c r="N39" i="5"/>
  <c r="G42" i="5"/>
  <c r="O54" i="5"/>
  <c r="U54" i="5" s="1"/>
  <c r="J91" i="5"/>
  <c r="R55" i="5"/>
  <c r="E55" i="5"/>
  <c r="F55" i="5"/>
  <c r="P55" i="5"/>
  <c r="P93" i="5" s="1"/>
  <c r="O32" i="5"/>
  <c r="U32" i="5" s="1"/>
  <c r="O37" i="5"/>
  <c r="U37" i="5" s="1"/>
  <c r="G45" i="5"/>
  <c r="T91" i="5"/>
  <c r="T55" i="5"/>
  <c r="S91" i="5"/>
  <c r="S55" i="5"/>
  <c r="O70" i="5"/>
  <c r="U71" i="5"/>
  <c r="U70" i="5" s="1"/>
  <c r="U43" i="5"/>
  <c r="U42" i="5" s="1"/>
  <c r="O42" i="5"/>
  <c r="U51" i="5"/>
  <c r="O86" i="5"/>
  <c r="U87" i="5"/>
  <c r="U86" i="5" s="1"/>
  <c r="U82" i="5"/>
  <c r="U81" i="5" s="1"/>
  <c r="O81" i="5"/>
  <c r="O78" i="5"/>
  <c r="U79" i="5"/>
  <c r="U78" i="5" s="1"/>
  <c r="K93" i="5"/>
  <c r="U36" i="5"/>
  <c r="U74" i="5"/>
  <c r="U73" i="5" s="1"/>
  <c r="O73" i="5"/>
  <c r="U58" i="5"/>
  <c r="U57" i="5" s="1"/>
  <c r="O57" i="5"/>
  <c r="O25" i="5"/>
  <c r="O31" i="5"/>
  <c r="O46" i="5"/>
  <c r="G57" i="5"/>
  <c r="G73" i="5"/>
  <c r="G81" i="5"/>
  <c r="G11" i="5"/>
  <c r="N50" i="5"/>
  <c r="N55" i="5" s="1"/>
  <c r="N93" i="5" s="1"/>
  <c r="G70" i="5"/>
  <c r="G78" i="5"/>
  <c r="G86" i="5"/>
  <c r="E229" i="3"/>
  <c r="D229" i="3"/>
  <c r="E226" i="3"/>
  <c r="D226" i="3"/>
  <c r="E219" i="3"/>
  <c r="D219" i="3"/>
  <c r="E214" i="3"/>
  <c r="D214" i="3"/>
  <c r="E210" i="3"/>
  <c r="D210" i="3"/>
  <c r="E199" i="3"/>
  <c r="D199" i="3"/>
  <c r="E196" i="3"/>
  <c r="D196" i="3"/>
  <c r="E193" i="3"/>
  <c r="D193" i="3"/>
  <c r="E186" i="3"/>
  <c r="D186" i="3"/>
  <c r="E181" i="3"/>
  <c r="D181" i="3"/>
  <c r="E175" i="3"/>
  <c r="D175" i="3"/>
  <c r="E172" i="3"/>
  <c r="D172" i="3"/>
  <c r="E168" i="3"/>
  <c r="D168" i="3"/>
  <c r="E165" i="3"/>
  <c r="D165" i="3"/>
  <c r="E162" i="3"/>
  <c r="D162" i="3"/>
  <c r="E156" i="3"/>
  <c r="D156" i="3"/>
  <c r="E146" i="3"/>
  <c r="D146" i="3"/>
  <c r="E137" i="3"/>
  <c r="D137" i="3"/>
  <c r="E131" i="3"/>
  <c r="D131" i="3"/>
  <c r="E128" i="3"/>
  <c r="D128" i="3"/>
  <c r="E123" i="3"/>
  <c r="D123" i="3"/>
  <c r="E119" i="3"/>
  <c r="D119" i="3"/>
  <c r="E113" i="3"/>
  <c r="D113" i="3"/>
  <c r="E110" i="3"/>
  <c r="D110" i="3"/>
  <c r="E103" i="3"/>
  <c r="D103" i="3"/>
  <c r="E98" i="3"/>
  <c r="D98" i="3"/>
  <c r="E94" i="3"/>
  <c r="D94" i="3"/>
  <c r="E86" i="3"/>
  <c r="D86" i="3"/>
  <c r="E82" i="3"/>
  <c r="D82" i="3"/>
  <c r="E78" i="3"/>
  <c r="D78" i="3"/>
  <c r="E75" i="3"/>
  <c r="D75" i="3"/>
  <c r="E64" i="3"/>
  <c r="D64" i="3"/>
  <c r="E61" i="3"/>
  <c r="D61" i="3"/>
  <c r="E57" i="3"/>
  <c r="D57" i="3"/>
  <c r="E54" i="3"/>
  <c r="D54" i="3"/>
  <c r="E51" i="3"/>
  <c r="D51" i="3"/>
  <c r="E47" i="3"/>
  <c r="E45" i="3" s="1"/>
  <c r="D47" i="3"/>
  <c r="D45" i="3" s="1"/>
  <c r="E40" i="3"/>
  <c r="D40" i="3"/>
  <c r="E37" i="3"/>
  <c r="D37" i="3"/>
  <c r="E33" i="3"/>
  <c r="D33" i="3"/>
  <c r="E30" i="3"/>
  <c r="D30" i="3"/>
  <c r="E26" i="3"/>
  <c r="D26" i="3"/>
  <c r="E22" i="3"/>
  <c r="D22" i="3"/>
  <c r="E15" i="3"/>
  <c r="D15" i="3"/>
  <c r="E10" i="3"/>
  <c r="D10" i="3"/>
  <c r="E176" i="1"/>
  <c r="D176" i="1"/>
  <c r="E173" i="1"/>
  <c r="D173" i="1"/>
  <c r="E169" i="1"/>
  <c r="D169" i="1"/>
  <c r="E164" i="1"/>
  <c r="D164" i="1"/>
  <c r="E161" i="1"/>
  <c r="D161" i="1"/>
  <c r="E158" i="1"/>
  <c r="D158" i="1"/>
  <c r="E155" i="1"/>
  <c r="D155" i="1"/>
  <c r="E146" i="1"/>
  <c r="D146" i="1"/>
  <c r="E143" i="1"/>
  <c r="D143" i="1"/>
  <c r="E140" i="1"/>
  <c r="D140" i="1"/>
  <c r="E136" i="1"/>
  <c r="D136" i="1"/>
  <c r="E128" i="1"/>
  <c r="D128" i="1"/>
  <c r="E121" i="1"/>
  <c r="D121" i="1"/>
  <c r="E118" i="1"/>
  <c r="D118" i="1"/>
  <c r="E112" i="1"/>
  <c r="D112" i="1"/>
  <c r="E106" i="1"/>
  <c r="D106" i="1"/>
  <c r="E95" i="1"/>
  <c r="D95" i="1"/>
  <c r="E86" i="1"/>
  <c r="D86" i="1"/>
  <c r="E81" i="1"/>
  <c r="D81" i="1"/>
  <c r="E74" i="1"/>
  <c r="D74" i="1"/>
  <c r="E64" i="1"/>
  <c r="D64" i="1"/>
  <c r="E56" i="1"/>
  <c r="D56" i="1"/>
  <c r="E50" i="1"/>
  <c r="D50" i="1"/>
  <c r="E43" i="1"/>
  <c r="D43" i="1"/>
  <c r="E37" i="1"/>
  <c r="D37" i="1"/>
  <c r="E19" i="1"/>
  <c r="D19" i="1"/>
  <c r="E13" i="1"/>
  <c r="D13" i="1"/>
  <c r="E10" i="1"/>
  <c r="D10" i="1"/>
  <c r="U35" i="5" l="1"/>
  <c r="O35" i="5"/>
  <c r="C93" i="5"/>
  <c r="O39" i="5"/>
  <c r="O91" i="5"/>
  <c r="T93" i="5"/>
  <c r="J93" i="5"/>
  <c r="R93" i="5"/>
  <c r="H93" i="5"/>
  <c r="U11" i="5"/>
  <c r="G91" i="5"/>
  <c r="U50" i="5"/>
  <c r="O50" i="5"/>
  <c r="O11" i="5"/>
  <c r="L93" i="5"/>
  <c r="G55" i="5"/>
  <c r="U91" i="5"/>
  <c r="S93" i="5"/>
  <c r="E133" i="3"/>
  <c r="E233" i="3"/>
  <c r="D133" i="3"/>
  <c r="D233" i="3"/>
  <c r="D125" i="1"/>
  <c r="E90" i="1"/>
  <c r="E181" i="1"/>
  <c r="E125" i="1"/>
  <c r="D47" i="1"/>
  <c r="D150" i="1"/>
  <c r="D181" i="1"/>
  <c r="D90" i="1"/>
  <c r="E47" i="1"/>
  <c r="E150" i="1"/>
  <c r="O24" i="5"/>
  <c r="U25" i="5"/>
  <c r="U24" i="5" s="1"/>
  <c r="O45" i="5"/>
  <c r="U46" i="5"/>
  <c r="U45" i="5" s="1"/>
  <c r="O30" i="5"/>
  <c r="U31" i="5"/>
  <c r="U30" i="5" s="1"/>
  <c r="D151" i="1" l="1"/>
  <c r="D182" i="1" s="1"/>
  <c r="O55" i="5"/>
  <c r="O93" i="5" s="1"/>
  <c r="G93" i="5"/>
  <c r="U55" i="5"/>
  <c r="U93" i="5" s="1"/>
  <c r="E234" i="3"/>
  <c r="E235" i="3" s="1"/>
  <c r="D234" i="3"/>
  <c r="D235" i="3" s="1"/>
  <c r="E91" i="1"/>
  <c r="D91" i="1"/>
  <c r="E151" i="1"/>
  <c r="E182" i="1" s="1"/>
  <c r="E183" i="1" l="1"/>
  <c r="D1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4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SUMATORIA
(ACTIVO CORRIENTE
+ ACTIVO NO CORRIENTE) - INVERSION EN ASOCIADAS</t>
        </r>
      </text>
    </comment>
    <comment ref="B4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
1.2.7</t>
        </r>
      </text>
    </comment>
    <comment ref="B4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SUMATORIA
(PASIVO CORRIENTE
+ PASIVO NO CORRIENTE)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<sst xmlns="http://schemas.openxmlformats.org/spreadsheetml/2006/main" count="1506" uniqueCount="1050">
  <si>
    <t>Estado de Situación Financiera o Balance General</t>
  </si>
  <si>
    <t>Nota</t>
  </si>
  <si>
    <t>1.</t>
  </si>
  <si>
    <t>ACTIVO</t>
  </si>
  <si>
    <t>1.1.</t>
  </si>
  <si>
    <t>Activo Corriente</t>
  </si>
  <si>
    <t>1.1.1.</t>
  </si>
  <si>
    <t>Efectivo y equivalentes de efectivo</t>
  </si>
  <si>
    <t>03</t>
  </si>
  <si>
    <t>1.1.1.01.</t>
  </si>
  <si>
    <t>Efectivo</t>
  </si>
  <si>
    <t>1.1.1.02.</t>
  </si>
  <si>
    <t>Equivalentes de efectivo</t>
  </si>
  <si>
    <t>1.1.2.</t>
  </si>
  <si>
    <t>Inversiones a corto plazo</t>
  </si>
  <si>
    <t>04</t>
  </si>
  <si>
    <t>1.1.2.01.</t>
  </si>
  <si>
    <t>Títulos y valores a valor razonable a corto plazo</t>
  </si>
  <si>
    <t>1.1.2.02.</t>
  </si>
  <si>
    <t>Títulos y valores a costo amortizado a corto plazo</t>
  </si>
  <si>
    <t>1.1.2.03.</t>
  </si>
  <si>
    <t>Instrumentos Derivados a corto plazo</t>
  </si>
  <si>
    <t>1.1.2.98.</t>
  </si>
  <si>
    <t>Otras inversiones a corto plazo</t>
  </si>
  <si>
    <t>1.1.2.99.</t>
  </si>
  <si>
    <t>Previsiones para deterioro de inversiones a corto plazo *</t>
  </si>
  <si>
    <t>1.1.3.</t>
  </si>
  <si>
    <t>Cuentas a cobrar a corto plazo</t>
  </si>
  <si>
    <t>05</t>
  </si>
  <si>
    <t>1.1.3.01.</t>
  </si>
  <si>
    <t>Impuestos a cobrar a corto plazo</t>
  </si>
  <si>
    <t>1.1.3.02.</t>
  </si>
  <si>
    <t>Contribuciones sociales a cobrar a corto plazo</t>
  </si>
  <si>
    <t>1.1.3.03.</t>
  </si>
  <si>
    <t>Ventas a cobrar a corto plazo</t>
  </si>
  <si>
    <t>1.1.3.04.</t>
  </si>
  <si>
    <t>Servicios y derechos a cobrar a corto plazo</t>
  </si>
  <si>
    <t>1.1.3.05.</t>
  </si>
  <si>
    <t>Ingresos de la propiedad a cobrar a corto plazo</t>
  </si>
  <si>
    <t>1.1.3.06.</t>
  </si>
  <si>
    <t>Transferencias a cobrar a corto plazo</t>
  </si>
  <si>
    <t>1.1.3.07.</t>
  </si>
  <si>
    <t>Préstamos a corto plazo</t>
  </si>
  <si>
    <t>1.1.3.08.</t>
  </si>
  <si>
    <t>Documentos a cobrar a corto plazo</t>
  </si>
  <si>
    <t>1.1.3.09.</t>
  </si>
  <si>
    <t>Anticipos a corto plazo</t>
  </si>
  <si>
    <t>1.1.3.10.</t>
  </si>
  <si>
    <t>Deudores por avales ejecutados a corto plazo</t>
  </si>
  <si>
    <t>1.1.3.11.</t>
  </si>
  <si>
    <t>Planillas salariales</t>
  </si>
  <si>
    <t>1.1.3.12.</t>
  </si>
  <si>
    <t>Beneficios Sociales</t>
  </si>
  <si>
    <t>1.1.3.97.</t>
  </si>
  <si>
    <t>Cuentas a cobrar en gestión judicial</t>
  </si>
  <si>
    <t>1.1.3.98.</t>
  </si>
  <si>
    <t>Otras cuentas a cobrar a corto plazo</t>
  </si>
  <si>
    <t>1.1.3.99.</t>
  </si>
  <si>
    <t>Previsiones para deterioro de cuentas a cobrar a corto plazo *</t>
  </si>
  <si>
    <t>1.1.4.</t>
  </si>
  <si>
    <t>Inventarios</t>
  </si>
  <si>
    <t>06</t>
  </si>
  <si>
    <t>1.1.4.01.</t>
  </si>
  <si>
    <t>Materiales y suministros para consumo y prestación de servicios</t>
  </si>
  <si>
    <t>1.1.4.02.</t>
  </si>
  <si>
    <t>Bienes para la venta</t>
  </si>
  <si>
    <t>1.1.4.03.</t>
  </si>
  <si>
    <t>Materias primas y bienes en producción</t>
  </si>
  <si>
    <t>1.1.4.04.</t>
  </si>
  <si>
    <t>Bienes a Transferir sin contraprestación - Donaciones</t>
  </si>
  <si>
    <t>1.1.4.99.</t>
  </si>
  <si>
    <t>Previsiones para deterioro y pérdidas de inventario *</t>
  </si>
  <si>
    <t>1.1.9.</t>
  </si>
  <si>
    <t>Otros activos a corto plazo</t>
  </si>
  <si>
    <t>07</t>
  </si>
  <si>
    <t>1.1.9.01.</t>
  </si>
  <si>
    <t>Gastos a devengar a corto plazo</t>
  </si>
  <si>
    <t>1.1.9.02.</t>
  </si>
  <si>
    <t>Cuentas transitorias</t>
  </si>
  <si>
    <t>1.1.9.99.</t>
  </si>
  <si>
    <t>Activos a corto plazo sujetos a depuración contable</t>
  </si>
  <si>
    <t>Total del Activo Corriente</t>
  </si>
  <si>
    <t>1.2.</t>
  </si>
  <si>
    <t>Activo No Corriente</t>
  </si>
  <si>
    <t>1.2.2.</t>
  </si>
  <si>
    <t>Inversiones a largo plazo</t>
  </si>
  <si>
    <t>08</t>
  </si>
  <si>
    <t>1.2.2.01.</t>
  </si>
  <si>
    <t>Títulos y valores a valor razonable a largo plazo</t>
  </si>
  <si>
    <t>1.2.2.02.</t>
  </si>
  <si>
    <t>Títulos y valores a costo amortizado a largo plazo</t>
  </si>
  <si>
    <t>1.2.2.03.</t>
  </si>
  <si>
    <t>Instrumentos Derivados a largo plazo</t>
  </si>
  <si>
    <t>1.2.2.98.</t>
  </si>
  <si>
    <t>Otras inversiones a largo plazo</t>
  </si>
  <si>
    <t>1.2.2.99.</t>
  </si>
  <si>
    <t>Previsiones para deterioro de inversiones a largo plazo *</t>
  </si>
  <si>
    <t>1.2.3.</t>
  </si>
  <si>
    <t>Cuentas a cobrar a largo plazo</t>
  </si>
  <si>
    <t>09</t>
  </si>
  <si>
    <t>1.2.3.03.</t>
  </si>
  <si>
    <t>Ventas a cobrar a largo plazo</t>
  </si>
  <si>
    <t>1.2.3.07.</t>
  </si>
  <si>
    <t>Préstamos a largo plazo</t>
  </si>
  <si>
    <t>1.2.3.08.</t>
  </si>
  <si>
    <t>Documentos a cobrar a largo plazo</t>
  </si>
  <si>
    <t>1.2.3.09.</t>
  </si>
  <si>
    <t>Anticipos a largo plazo</t>
  </si>
  <si>
    <t>1.2.3.10.</t>
  </si>
  <si>
    <t>Deudores por avales ejecutados a largo plazo</t>
  </si>
  <si>
    <t>1.2.3.98.</t>
  </si>
  <si>
    <t>Otras cuentas a cobrar a largo plazo</t>
  </si>
  <si>
    <t>1.2.3.99.</t>
  </si>
  <si>
    <t>Previsiones para deterioro de cuentas a cobrar a largo plazo *</t>
  </si>
  <si>
    <t>1.2.5.</t>
  </si>
  <si>
    <t>Bienes no concesionados</t>
  </si>
  <si>
    <t>10</t>
  </si>
  <si>
    <t>1.2.5.01.</t>
  </si>
  <si>
    <t>Propiedades, planta y equipos explotados</t>
  </si>
  <si>
    <t>1.2.5.02.</t>
  </si>
  <si>
    <t>Propiedades de inversión</t>
  </si>
  <si>
    <t>1.2.5.03.</t>
  </si>
  <si>
    <t>Activos biológicos no concesionados</t>
  </si>
  <si>
    <t>1.2.5.04.</t>
  </si>
  <si>
    <t>Bienes de infraestructura y de beneficio y uso público en servicio</t>
  </si>
  <si>
    <t>1.2.5.05.</t>
  </si>
  <si>
    <t>Bienes históricos y culturales</t>
  </si>
  <si>
    <t>1.2.5.06.</t>
  </si>
  <si>
    <t>Recursos naturales en explotación</t>
  </si>
  <si>
    <t>1.2.5.07.</t>
  </si>
  <si>
    <t>Recursos naturales en conservación</t>
  </si>
  <si>
    <t>1.2.5.08.</t>
  </si>
  <si>
    <t>Bienes intangibles no concesionados</t>
  </si>
  <si>
    <t>1.2.5.99.</t>
  </si>
  <si>
    <t>Bienes no concesionados en proceso de producción</t>
  </si>
  <si>
    <t>1.2.6.</t>
  </si>
  <si>
    <t>Bienes concesionados</t>
  </si>
  <si>
    <t>11</t>
  </si>
  <si>
    <t>1.2.6.01.</t>
  </si>
  <si>
    <t>Propiedades, planta y equipos concesionados</t>
  </si>
  <si>
    <t>1.2.6.03.</t>
  </si>
  <si>
    <t>Activos biológicos concesionados</t>
  </si>
  <si>
    <t>1.2.6.04.</t>
  </si>
  <si>
    <t>Bienes de infraestructura y de beneficio y uso público concesionados</t>
  </si>
  <si>
    <t>1.2.6.06.</t>
  </si>
  <si>
    <t>Recursos naturales concesionados</t>
  </si>
  <si>
    <t>1.2.6.08.</t>
  </si>
  <si>
    <t>Bienes intangibles concesionados</t>
  </si>
  <si>
    <t>1.2.6.99.</t>
  </si>
  <si>
    <t>Bienes concesionados en proceso de producción</t>
  </si>
  <si>
    <t>1.2.7.</t>
  </si>
  <si>
    <t>Inversiones patrimoniales - Método de participación</t>
  </si>
  <si>
    <t>12</t>
  </si>
  <si>
    <t>1.2.7.01.</t>
  </si>
  <si>
    <t>Inversiones patrimoniales en el sector privado interno</t>
  </si>
  <si>
    <t>1.2.7.02.</t>
  </si>
  <si>
    <t>Inversiones patrimoniales en el sector público interno</t>
  </si>
  <si>
    <t>1.2.7.03.</t>
  </si>
  <si>
    <t>Inversiones patrimoniales en el sector externo</t>
  </si>
  <si>
    <t>1.2.7.04.</t>
  </si>
  <si>
    <t>Inversiones patrimoniales en fideicomisos</t>
  </si>
  <si>
    <t>1.2.9.</t>
  </si>
  <si>
    <t>Otros activos a largo plazo</t>
  </si>
  <si>
    <t>13</t>
  </si>
  <si>
    <t>1.2.9.01.</t>
  </si>
  <si>
    <t>Gastos a devengar a largo plazo</t>
  </si>
  <si>
    <t>1.2.9.03.</t>
  </si>
  <si>
    <t>Objetos de valor</t>
  </si>
  <si>
    <t>1.2.9.99.</t>
  </si>
  <si>
    <t>Activos a largo plazo sujetos a depuración contable</t>
  </si>
  <si>
    <t>Total del Activo no Corriente</t>
  </si>
  <si>
    <t>TOTAL DEL ACTIVO</t>
  </si>
  <si>
    <t xml:space="preserve"> </t>
  </si>
  <si>
    <t>2.</t>
  </si>
  <si>
    <t>PASIVO</t>
  </si>
  <si>
    <t>2.1.</t>
  </si>
  <si>
    <t>Pasivo Corriente</t>
  </si>
  <si>
    <t>2.1.1.</t>
  </si>
  <si>
    <t>Deudas a corto plazo</t>
  </si>
  <si>
    <t>14</t>
  </si>
  <si>
    <t>2.1.1.01.</t>
  </si>
  <si>
    <t>Deudas comerciales a corto plazo</t>
  </si>
  <si>
    <t>2.1.1.02.</t>
  </si>
  <si>
    <t>Deudas sociales y fiscales a corto plazo</t>
  </si>
  <si>
    <t>2.1.1.03.</t>
  </si>
  <si>
    <t>Transferencias a pagar a corto plazo</t>
  </si>
  <si>
    <t>2.1.1.04.</t>
  </si>
  <si>
    <t>Documentos a pagar a corto plazo</t>
  </si>
  <si>
    <t>2.1.1.05.</t>
  </si>
  <si>
    <t>Inversiones patrimoniales a pagar a corto plazo</t>
  </si>
  <si>
    <t>2.1.1.06.</t>
  </si>
  <si>
    <t>Deudas por avales ejecutados a corto plazo</t>
  </si>
  <si>
    <t>2.1.1.07.</t>
  </si>
  <si>
    <t>Deudas por anticipos a corto plazo</t>
  </si>
  <si>
    <t>2.1.1.08.</t>
  </si>
  <si>
    <t>Deudas por Planillas salariales</t>
  </si>
  <si>
    <t>2.1.1.13.</t>
  </si>
  <si>
    <t>Deudas por Creditos Fiscales a favor de terceros c/p</t>
  </si>
  <si>
    <t>2.1.1.99.</t>
  </si>
  <si>
    <t>Otras deudas a corto plazo</t>
  </si>
  <si>
    <t>2.1.2.</t>
  </si>
  <si>
    <t>Endeudamiento público a corto plazo</t>
  </si>
  <si>
    <t>15</t>
  </si>
  <si>
    <t>2.1.2.01.</t>
  </si>
  <si>
    <t>Títulos y valores de la deuda pública a pagar a corto plazo</t>
  </si>
  <si>
    <t>2.1.2.02.</t>
  </si>
  <si>
    <t>Préstamos a pagar a corto plazo</t>
  </si>
  <si>
    <t>2.1.2.03.</t>
  </si>
  <si>
    <t>Deudas asumidas a corto plazo</t>
  </si>
  <si>
    <t>2.1.2.04.</t>
  </si>
  <si>
    <t>Endeudamiento de Tesorería a corto plazo</t>
  </si>
  <si>
    <t>2.1.2.05.</t>
  </si>
  <si>
    <t>Endeudamiento público a valor razonable</t>
  </si>
  <si>
    <t>2.1.3.</t>
  </si>
  <si>
    <t>Fondos de terceros y en garantía</t>
  </si>
  <si>
    <t>16</t>
  </si>
  <si>
    <t>2.1.3.01.</t>
  </si>
  <si>
    <t>Fondos de terceros en la Caja Única</t>
  </si>
  <si>
    <t>2.1.3.02.</t>
  </si>
  <si>
    <t>Recaudación por cuenta de terceros</t>
  </si>
  <si>
    <t>2.1.3.03.</t>
  </si>
  <si>
    <t>Depósitos en garantía</t>
  </si>
  <si>
    <t>2.1.3.99.</t>
  </si>
  <si>
    <t>Otros fondos de terceros</t>
  </si>
  <si>
    <t>2.1.4.</t>
  </si>
  <si>
    <t>Provisiones y reservas técnicas a corto plazo</t>
  </si>
  <si>
    <t>17</t>
  </si>
  <si>
    <t>2.1.4.01.</t>
  </si>
  <si>
    <t>Provisiones a corto plazo</t>
  </si>
  <si>
    <t>2.1.4.02.</t>
  </si>
  <si>
    <t>Reservas técnicas a corto plazo</t>
  </si>
  <si>
    <t>2.1.9.</t>
  </si>
  <si>
    <t>Otros pasivos a corto plazo</t>
  </si>
  <si>
    <t>18</t>
  </si>
  <si>
    <t>2.1.9.01.</t>
  </si>
  <si>
    <t>Ingresos a devengar a corto plazo</t>
  </si>
  <si>
    <t>2.1.9.02.</t>
  </si>
  <si>
    <t>Instrumentos Derivados a pagar a corto plazo</t>
  </si>
  <si>
    <t>2.1.9.99.</t>
  </si>
  <si>
    <t>Pasivos a corto plazo sujetos a depuración contable</t>
  </si>
  <si>
    <t>Total del Pasivo Corriente</t>
  </si>
  <si>
    <t>2.2.</t>
  </si>
  <si>
    <t>Pasivo No Corriente</t>
  </si>
  <si>
    <t>2.2.1.</t>
  </si>
  <si>
    <t>Deudas a largo plazo</t>
  </si>
  <si>
    <t>19</t>
  </si>
  <si>
    <t>2.2.1.01.</t>
  </si>
  <si>
    <t>Deudas comerciales a largo plazo</t>
  </si>
  <si>
    <t>2.2.1.02.</t>
  </si>
  <si>
    <t>Deudas sociales y fiscales a largo plazo</t>
  </si>
  <si>
    <t>2.2.1.04.</t>
  </si>
  <si>
    <t>Documentos a pagar a largo plazo</t>
  </si>
  <si>
    <t>2.2.1.05.</t>
  </si>
  <si>
    <t>Inversiones patrimoniales a pagar a largo plazo</t>
  </si>
  <si>
    <t>2.2.1.06.</t>
  </si>
  <si>
    <t>Deudas por avales ejecutados a largo plazo</t>
  </si>
  <si>
    <t>2.2.1.07.</t>
  </si>
  <si>
    <t>Deudas por anticipos a largo plazo</t>
  </si>
  <si>
    <t>2.2.1.99.</t>
  </si>
  <si>
    <t>Otras deudas a largo plazo</t>
  </si>
  <si>
    <t>2.2.2.</t>
  </si>
  <si>
    <t>Endeudamiento público a largo plazo</t>
  </si>
  <si>
    <t>20</t>
  </si>
  <si>
    <t>2.2.2.01.</t>
  </si>
  <si>
    <t>Títulos y valores de la deuda pública a pagar a largo plazo</t>
  </si>
  <si>
    <t>2.2.2.02.</t>
  </si>
  <si>
    <t>Préstamos a pagar a largo plazo</t>
  </si>
  <si>
    <t>2.2.2.03.</t>
  </si>
  <si>
    <t>Deudas asumidas a largo plazo</t>
  </si>
  <si>
    <t>2.2.3.</t>
  </si>
  <si>
    <t>21</t>
  </si>
  <si>
    <t>2.2.3.01.</t>
  </si>
  <si>
    <t>2.2.3.99.</t>
  </si>
  <si>
    <t>2.2.4.</t>
  </si>
  <si>
    <t>Provisiones y reservas técnicas a largo plazo</t>
  </si>
  <si>
    <t>22</t>
  </si>
  <si>
    <t>2.2.4.01.</t>
  </si>
  <si>
    <t>Provisiones a largo plazo</t>
  </si>
  <si>
    <t>2.2.4.02.</t>
  </si>
  <si>
    <t>Reservas técnicas a largo plazo</t>
  </si>
  <si>
    <t>2.2.9.</t>
  </si>
  <si>
    <t>Otros pasivos a largo plazo</t>
  </si>
  <si>
    <t>23</t>
  </si>
  <si>
    <t>2.2.9.01.</t>
  </si>
  <si>
    <t>Ingresos a devengar a largo plazo</t>
  </si>
  <si>
    <t>2.2.9.02.</t>
  </si>
  <si>
    <t>Instrumentos Derivados a pagar a largo plazo</t>
  </si>
  <si>
    <t>2.2.9.99.</t>
  </si>
  <si>
    <t>Pasivos a largo plazo sujetos a depuración contable</t>
  </si>
  <si>
    <t>Total del Pasivo no Corriente</t>
  </si>
  <si>
    <t>TOTAL DEL PASIVO</t>
  </si>
  <si>
    <t>3.</t>
  </si>
  <si>
    <t>PATRIMONIO</t>
  </si>
  <si>
    <t>3.1.</t>
  </si>
  <si>
    <t>Patrimonio público</t>
  </si>
  <si>
    <t>3.1.1.</t>
  </si>
  <si>
    <t>Capital</t>
  </si>
  <si>
    <t>24</t>
  </si>
  <si>
    <t>3.1.1.01.</t>
  </si>
  <si>
    <t>Capital inicial</t>
  </si>
  <si>
    <t>3.1.1.02.</t>
  </si>
  <si>
    <t>Incorporaciones al capital</t>
  </si>
  <si>
    <t>3.1.2.</t>
  </si>
  <si>
    <t>Transferencias de capital</t>
  </si>
  <si>
    <t>25</t>
  </si>
  <si>
    <t>3.1.2.01.</t>
  </si>
  <si>
    <t>Donaciones de capital</t>
  </si>
  <si>
    <t>3.1.2.99.</t>
  </si>
  <si>
    <t>Otras transferencias de capital</t>
  </si>
  <si>
    <t>3.1.3.</t>
  </si>
  <si>
    <t>Reservas</t>
  </si>
  <si>
    <t>26</t>
  </si>
  <si>
    <t>3.1.3.01.</t>
  </si>
  <si>
    <t>Revaluación de bienes</t>
  </si>
  <si>
    <t>3.1.3.99.</t>
  </si>
  <si>
    <t>Otras reservas</t>
  </si>
  <si>
    <t>3.1.4.</t>
  </si>
  <si>
    <t>Variaciones no asignables a reservas</t>
  </si>
  <si>
    <t>27</t>
  </si>
  <si>
    <t>3.1.4.01.</t>
  </si>
  <si>
    <t>Diferencias de conversión de moneda extranjera</t>
  </si>
  <si>
    <t>3.1.4.02.</t>
  </si>
  <si>
    <t>Diferencias de valor razonable de activos financieros destinados a la venta</t>
  </si>
  <si>
    <t>3.1.4.03.</t>
  </si>
  <si>
    <t>Diferencias de valor razonable de instrumentos financieros designados como cobertura</t>
  </si>
  <si>
    <t>3.1.4.99.</t>
  </si>
  <si>
    <t>Otras variaciones no asignables a reservas</t>
  </si>
  <si>
    <t>3.1.5.</t>
  </si>
  <si>
    <t>Resultados acumulados</t>
  </si>
  <si>
    <t>28</t>
  </si>
  <si>
    <t>3.1.5.01.</t>
  </si>
  <si>
    <t>Resultados acumulados de ejercicios anteriores</t>
  </si>
  <si>
    <t>3.1.5.02.</t>
  </si>
  <si>
    <t>Resultado del ejercicio</t>
  </si>
  <si>
    <t>3.2.</t>
  </si>
  <si>
    <t>Intereses minoritarios</t>
  </si>
  <si>
    <t>3.2.1.</t>
  </si>
  <si>
    <t>Intereses minoritarios - Participaciones en el patrimonio de entidades controladas</t>
  </si>
  <si>
    <t>29</t>
  </si>
  <si>
    <t>3.2.1.01.</t>
  </si>
  <si>
    <t>Intereses minoritarios - Participaciones en el patrimonio de entidades del sector gobierno general</t>
  </si>
  <si>
    <t>3.2.1.02.</t>
  </si>
  <si>
    <t>Intereses minoritarios - Participaciones en el patrimonio de empresas públicas e instituciones públicas financieras</t>
  </si>
  <si>
    <t>3.2.2.</t>
  </si>
  <si>
    <t>Intereses minoritarios - Evolución</t>
  </si>
  <si>
    <t>30</t>
  </si>
  <si>
    <t>3.2.2.01.</t>
  </si>
  <si>
    <t>Intereses minoritarios - Evolución por reservas</t>
  </si>
  <si>
    <t>3.2.2.02.</t>
  </si>
  <si>
    <t>Intereses minoritarios - Evolución por variaciones no asignables a reservas</t>
  </si>
  <si>
    <t>3.2.2.03.</t>
  </si>
  <si>
    <t>Intereses minoritarios - Evolución por resultados acumulados</t>
  </si>
  <si>
    <t>3.2.2.99.</t>
  </si>
  <si>
    <t>Intereses minoritarios - Evolución por otros componentes del patrimonio</t>
  </si>
  <si>
    <t>TOTAL DEL PATRIMONIO</t>
  </si>
  <si>
    <t>TOTAL DEL PASIVO Y PATRIMONIO</t>
  </si>
  <si>
    <t>Estado de Rendimiento Financiera</t>
  </si>
  <si>
    <t>4.</t>
  </si>
  <si>
    <t>INGRESOS</t>
  </si>
  <si>
    <t>4.1.</t>
  </si>
  <si>
    <t>Impuestos</t>
  </si>
  <si>
    <t>4.1.1.</t>
  </si>
  <si>
    <t>Impuestos sobre los ingresos, las utilidades y las ganancias de capital</t>
  </si>
  <si>
    <t>4.1.1.01.</t>
  </si>
  <si>
    <t>Impuestos sobre los ingresos y utilidades de personas físicas</t>
  </si>
  <si>
    <t>4.1.1.02.</t>
  </si>
  <si>
    <t>Impuestos sobre los ingresos y utilidades de personas jurídicas</t>
  </si>
  <si>
    <t>4.1.1.03.</t>
  </si>
  <si>
    <t>Impuestos sobre dividendos e intereses de títulos valores</t>
  </si>
  <si>
    <t>4.1.1.99.</t>
  </si>
  <si>
    <t>Otros impuestos sobre los ingresos, las utilidades y las ganancias de capital</t>
  </si>
  <si>
    <t>4.1.2.</t>
  </si>
  <si>
    <t>Impuestos sobre la propiedad</t>
  </si>
  <si>
    <t>32</t>
  </si>
  <si>
    <t>4.1.2.01.</t>
  </si>
  <si>
    <t>Impuesto sobre la propiedad de bienes inmuebles</t>
  </si>
  <si>
    <t>4.1.2.02.</t>
  </si>
  <si>
    <t>Impuesto sobre la propiedad de vehículos, aeronaves y embarcaciones</t>
  </si>
  <si>
    <t>4.1.2.03.</t>
  </si>
  <si>
    <t>Impuesto sobre el patrimonio</t>
  </si>
  <si>
    <t>4.1.2.04.</t>
  </si>
  <si>
    <t>Impuesto sobre los traspasos de bienes inmuebles</t>
  </si>
  <si>
    <t>4.1.2.05.</t>
  </si>
  <si>
    <t>Impuesto a los traspasos de vehículos, aeronaves y embarcaciones</t>
  </si>
  <si>
    <t>4.1.2.99.</t>
  </si>
  <si>
    <t>Otros impuestos a la propiedad</t>
  </si>
  <si>
    <t>4.1.3.</t>
  </si>
  <si>
    <t>Impuestos sobre bienes y servicios</t>
  </si>
  <si>
    <t>33</t>
  </si>
  <si>
    <t>4.1.3.01.</t>
  </si>
  <si>
    <t>Impuestos generales y selectivos sobre ventas y consumo</t>
  </si>
  <si>
    <t>4.1.3.02.</t>
  </si>
  <si>
    <t>Impuestos específicos sobre la producción y consumo de bienes y servicios</t>
  </si>
  <si>
    <t>4.1.3.99.</t>
  </si>
  <si>
    <t>Otros impuestos sobre bienes y servicios</t>
  </si>
  <si>
    <t>4.1.4.</t>
  </si>
  <si>
    <t>Impuestos sobre el comercio exterior y transacciones internacionales</t>
  </si>
  <si>
    <t>34</t>
  </si>
  <si>
    <t>4.1.4.01.</t>
  </si>
  <si>
    <t>Impuestos a las importaciones</t>
  </si>
  <si>
    <t>4.1.4.02.</t>
  </si>
  <si>
    <t>Impuestos a las exportaciones</t>
  </si>
  <si>
    <t>4.1.4.99.</t>
  </si>
  <si>
    <t>Otros impuestos sobre el comercio exterior y transacciones internacionales</t>
  </si>
  <si>
    <t>4.1.9.</t>
  </si>
  <si>
    <t>Otros impuestos</t>
  </si>
  <si>
    <t>35</t>
  </si>
  <si>
    <t>4.1.9.99.</t>
  </si>
  <si>
    <t>Otros impuestos sin discriminar</t>
  </si>
  <si>
    <t>4.2.</t>
  </si>
  <si>
    <t>Contribuciones sociales</t>
  </si>
  <si>
    <t>4.2.1.</t>
  </si>
  <si>
    <t>Contribuciones a la seguridad social</t>
  </si>
  <si>
    <t>36</t>
  </si>
  <si>
    <t>4.2.1.01.</t>
  </si>
  <si>
    <t>Contribuciones al seguro de pensiones</t>
  </si>
  <si>
    <t>4.2.1.02.</t>
  </si>
  <si>
    <t>Contribuciones a regímenes especiales de pensiones</t>
  </si>
  <si>
    <t>4.2.1.03.</t>
  </si>
  <si>
    <t>Contribuciones al seguro de salud</t>
  </si>
  <si>
    <t>4.2.9.</t>
  </si>
  <si>
    <t>Contribuciones sociales diversas</t>
  </si>
  <si>
    <t>37</t>
  </si>
  <si>
    <t>4.2.9.99.</t>
  </si>
  <si>
    <t>Otras contribuciones sociales</t>
  </si>
  <si>
    <t>4.3.</t>
  </si>
  <si>
    <t>Multas, sanciones, remates y confiscaciones de origen no tributario</t>
  </si>
  <si>
    <t>4.3.1.</t>
  </si>
  <si>
    <t>Multas y sanciones administrativas</t>
  </si>
  <si>
    <t>38</t>
  </si>
  <si>
    <t>4.3.1.01.</t>
  </si>
  <si>
    <t>Multas de tránsito</t>
  </si>
  <si>
    <t>4.3.1.02.</t>
  </si>
  <si>
    <t>Multas por atraso en el pago de bienes y servicios</t>
  </si>
  <si>
    <t>4.3.1.03.</t>
  </si>
  <si>
    <t>Sanciones administrativas</t>
  </si>
  <si>
    <t>4.3.1.99.</t>
  </si>
  <si>
    <t>Otras multas</t>
  </si>
  <si>
    <t>4.3.2.</t>
  </si>
  <si>
    <t>Remates y confiscaciones de origen no tributario</t>
  </si>
  <si>
    <t>39</t>
  </si>
  <si>
    <t>4.3.2.99.</t>
  </si>
  <si>
    <t>Otros remates y confiscaciones de origen no tributario</t>
  </si>
  <si>
    <t>4.4.</t>
  </si>
  <si>
    <t>Ingresos y resultados positivos por ventas</t>
  </si>
  <si>
    <t>4.4.1.</t>
  </si>
  <si>
    <t>Ventas de bienes y servicios</t>
  </si>
  <si>
    <t>40</t>
  </si>
  <si>
    <t>4.4.1.01.</t>
  </si>
  <si>
    <t>Ventas de bienes</t>
  </si>
  <si>
    <t>4.4.1.02.</t>
  </si>
  <si>
    <t>Ventas de servicios</t>
  </si>
  <si>
    <t>4.4.2.</t>
  </si>
  <si>
    <t>Derechos administrativos</t>
  </si>
  <si>
    <t>41</t>
  </si>
  <si>
    <t>4.4.2.01.</t>
  </si>
  <si>
    <t>Derechos administrativos a los servicios de transporte</t>
  </si>
  <si>
    <t>4.4.2.99.</t>
  </si>
  <si>
    <t>Otros derechos administrativos</t>
  </si>
  <si>
    <t>4.4.3.</t>
  </si>
  <si>
    <t>Comisiones por préstamos</t>
  </si>
  <si>
    <t>42</t>
  </si>
  <si>
    <t>4.4.3.01.</t>
  </si>
  <si>
    <t>Comisiones por préstamos al sector privado interno</t>
  </si>
  <si>
    <t>4.4.3.02.</t>
  </si>
  <si>
    <t>Comisiones por préstamos al sector público interno</t>
  </si>
  <si>
    <t>4.4.3.03.</t>
  </si>
  <si>
    <t>Comisiones por préstamos al sector externo</t>
  </si>
  <si>
    <t>4.4.4.</t>
  </si>
  <si>
    <t>Resultados positivos por ventas de inversiones</t>
  </si>
  <si>
    <t>43</t>
  </si>
  <si>
    <t>4.4.4.01.</t>
  </si>
  <si>
    <t>Resultados positivos por ventas de inversiones patrimoniales - Método de participación</t>
  </si>
  <si>
    <t>4.4.4.98.</t>
  </si>
  <si>
    <t xml:space="preserve">Resultados positivos por ventas de otras inversiones </t>
  </si>
  <si>
    <t>4.4.5.</t>
  </si>
  <si>
    <t>Resultados positivos por ventas e intercambio de bienes</t>
  </si>
  <si>
    <t>44</t>
  </si>
  <si>
    <t>4.4.5.01.</t>
  </si>
  <si>
    <t>Resultados positivos por ventas de construcciones terminadas</t>
  </si>
  <si>
    <t>4.4.5.02.</t>
  </si>
  <si>
    <t>Resultados positivos por ventas de propiedades, planta y equipo</t>
  </si>
  <si>
    <t>4.4.5.03.</t>
  </si>
  <si>
    <t>Resultados positivos por ventas de activos biológicos</t>
  </si>
  <si>
    <t>4.4.5.04.</t>
  </si>
  <si>
    <t>Resultados positivos por ventas de bienes intangibles</t>
  </si>
  <si>
    <t>4.4.5.05.</t>
  </si>
  <si>
    <t>Resultados positivos por ventas por arrendamientos financieros</t>
  </si>
  <si>
    <t>4.4.5.06.</t>
  </si>
  <si>
    <t>Resultados positivos por intercambio de propiedades, planta y equipo</t>
  </si>
  <si>
    <t>4.4.5.07.</t>
  </si>
  <si>
    <t>Resultados positivos por intercambio de bienes intangibles</t>
  </si>
  <si>
    <t>4.4.5.08.</t>
  </si>
  <si>
    <t>Resultados positivos por intercambio de Inventario</t>
  </si>
  <si>
    <t>4.4.5.09.</t>
  </si>
  <si>
    <t>Resultados positivos por la entrega de activos como medio de pago de impuestos</t>
  </si>
  <si>
    <t>4.4.6.</t>
  </si>
  <si>
    <t>Resultados positivos por la recuperacion de dinero mal agreditado de periodos anteriores</t>
  </si>
  <si>
    <t>45</t>
  </si>
  <si>
    <t>4.4.6.01.</t>
  </si>
  <si>
    <t>Resultados positivos por la recuperacion de sumas de periodos anteriores</t>
  </si>
  <si>
    <t>4.5.</t>
  </si>
  <si>
    <t>Ingresos de la propiedad</t>
  </si>
  <si>
    <t>4.5.1.</t>
  </si>
  <si>
    <t>Rentas de inversiones y de colocación de efectivo</t>
  </si>
  <si>
    <t>46</t>
  </si>
  <si>
    <t>4.5.1.01.</t>
  </si>
  <si>
    <t>Intereses por equivalentes de efectivo</t>
  </si>
  <si>
    <t>4.5.1.02.</t>
  </si>
  <si>
    <t>Intereses por títulos y valores a costo amortizado</t>
  </si>
  <si>
    <t>4.5.1.98.</t>
  </si>
  <si>
    <t>Resultados positivos de otras inversiones</t>
  </si>
  <si>
    <t>4.5.2.</t>
  </si>
  <si>
    <t>Alquileres y derechos sobre bienes</t>
  </si>
  <si>
    <t>47</t>
  </si>
  <si>
    <t>4.5.2.01.</t>
  </si>
  <si>
    <t>Alquileres</t>
  </si>
  <si>
    <t>4.5.2.02.</t>
  </si>
  <si>
    <t>Ingresos por concesiones</t>
  </si>
  <si>
    <t>4.5.2.03.</t>
  </si>
  <si>
    <t>Derechos sobre bienes intangibles</t>
  </si>
  <si>
    <t>4.5.9.</t>
  </si>
  <si>
    <t>Otros ingresos de la propiedad</t>
  </si>
  <si>
    <t>48</t>
  </si>
  <si>
    <t>4.5.9.03.</t>
  </si>
  <si>
    <t>Intereses por ventas</t>
  </si>
  <si>
    <t>4.5.9.07.</t>
  </si>
  <si>
    <t>Intereses por préstamos</t>
  </si>
  <si>
    <t>4.5.9.08.</t>
  </si>
  <si>
    <t>Intereses por documentos a cobrar</t>
  </si>
  <si>
    <t>4.5.9.10.</t>
  </si>
  <si>
    <t>Intereses por deudores por avales ejecutados</t>
  </si>
  <si>
    <t>4.5.9.97.</t>
  </si>
  <si>
    <t>Intereses por cuentas a cobrar en gestión judicial</t>
  </si>
  <si>
    <t>4.5.9.99.</t>
  </si>
  <si>
    <t>Intereses por otras cuentas a cobrar</t>
  </si>
  <si>
    <t>4.6.</t>
  </si>
  <si>
    <t>Transferencias</t>
  </si>
  <si>
    <t>4.6.1.</t>
  </si>
  <si>
    <t>Transferencias corrientes</t>
  </si>
  <si>
    <t>49</t>
  </si>
  <si>
    <t>4.6.1.01.</t>
  </si>
  <si>
    <t>Transferencias corrientes del sector privado interno</t>
  </si>
  <si>
    <t>4.6.1.02.</t>
  </si>
  <si>
    <t>Transferencias corrientes del sector público interno</t>
  </si>
  <si>
    <t>4.6.1.03.</t>
  </si>
  <si>
    <t>Transferencias corrientes del sector externo</t>
  </si>
  <si>
    <t>4.6.2.</t>
  </si>
  <si>
    <t>50</t>
  </si>
  <si>
    <t>4.6.2.01.</t>
  </si>
  <si>
    <t>Transferencias de capital del sector privado interno</t>
  </si>
  <si>
    <t>4.6.2.02.</t>
  </si>
  <si>
    <t>Transferencias de capital del sector público interno</t>
  </si>
  <si>
    <t>4.6.2.03.</t>
  </si>
  <si>
    <t>Transferencias de capital del sector externo</t>
  </si>
  <si>
    <t>4.9.</t>
  </si>
  <si>
    <t>Otros ingresos</t>
  </si>
  <si>
    <t>4.9.1.</t>
  </si>
  <si>
    <t>Resultados positivos por tenencia y por exposición a la inflación</t>
  </si>
  <si>
    <t>51</t>
  </si>
  <si>
    <t>4.9.1.01.</t>
  </si>
  <si>
    <t>Diferencias de cambio positivas por activos</t>
  </si>
  <si>
    <t>4.9.1.02.</t>
  </si>
  <si>
    <t>Diferencias de cambio positivas por pasivos</t>
  </si>
  <si>
    <t>4.9.1.03.</t>
  </si>
  <si>
    <t>Resultados positivos por tenencia de activos no derivados</t>
  </si>
  <si>
    <t>4.9.1.04.</t>
  </si>
  <si>
    <t>Resultados positivos por tenencia de pasivos no derivados</t>
  </si>
  <si>
    <t>4.9.1.05.</t>
  </si>
  <si>
    <t>Resultados positivos por tenencia de instrumentos financieros derivados</t>
  </si>
  <si>
    <t>4.9.1.06.</t>
  </si>
  <si>
    <t>Resultado positivo por exposición a la inflación</t>
  </si>
  <si>
    <t>4.9.2.</t>
  </si>
  <si>
    <t>Reversión de consumo de bienes</t>
  </si>
  <si>
    <t>52</t>
  </si>
  <si>
    <t>4.9.2.01.</t>
  </si>
  <si>
    <t>Reversión de consumo de bienes no concesionados</t>
  </si>
  <si>
    <t>4.9.2.02.</t>
  </si>
  <si>
    <t>Reversión de consumo de bienes concesionados</t>
  </si>
  <si>
    <t>4.9.3.</t>
  </si>
  <si>
    <t>Reversión de pérdidas por deterioro y desvalorización de bienes</t>
  </si>
  <si>
    <t>53</t>
  </si>
  <si>
    <t>4.9.3.01.</t>
  </si>
  <si>
    <t>Reversión de deterioro y desvalorización de bienes no concesionados</t>
  </si>
  <si>
    <t>4.9.3.02.</t>
  </si>
  <si>
    <t>Reversión de deterioro y desvalorización de bienes concesionados</t>
  </si>
  <si>
    <t>4.9.3.03.</t>
  </si>
  <si>
    <t xml:space="preserve">Reversión de deterioro y desvalorización de inventarios por materiales y suministros para consumo y prestación de servicios </t>
  </si>
  <si>
    <t>4.9.3.04.</t>
  </si>
  <si>
    <t>Reversión de deterioro y desvalorización de inventarios por bienes para la venta</t>
  </si>
  <si>
    <t>4.9.3.05.</t>
  </si>
  <si>
    <t>Reversión de deterioro y desvalorización de inventarios por materias primas y bienes en producción</t>
  </si>
  <si>
    <t>4.9.4.</t>
  </si>
  <si>
    <t>Recuperación de previsiones</t>
  </si>
  <si>
    <t>54</t>
  </si>
  <si>
    <t>4.9.4.01.</t>
  </si>
  <si>
    <t>Recuperación de previsiones para deterioro de inversiones</t>
  </si>
  <si>
    <t>4.9.4.02.</t>
  </si>
  <si>
    <t>Recuperación de previsiones para deterioro de cuentas a cobrar</t>
  </si>
  <si>
    <t>4.9.4.03.</t>
  </si>
  <si>
    <t>Recuperación de previsiones para deterioro y pérdidas de inventarios</t>
  </si>
  <si>
    <t>4.9.5.</t>
  </si>
  <si>
    <t>Recuperación de provisiones y reservas técnicas</t>
  </si>
  <si>
    <t>55</t>
  </si>
  <si>
    <t>4.9.5.01.</t>
  </si>
  <si>
    <t>Recuperación de provisiones para litigios y demandas</t>
  </si>
  <si>
    <t>4.9.5.02.</t>
  </si>
  <si>
    <t>Recuperación de provisiones para reestructuración</t>
  </si>
  <si>
    <t>4.9.5.03.</t>
  </si>
  <si>
    <t>Recuperación de provisiones para beneficios a los empleados</t>
  </si>
  <si>
    <t>4.9.5.99.</t>
  </si>
  <si>
    <t>Recuperación de otras provisiones y reservas técnicas</t>
  </si>
  <si>
    <t>4.9.6.</t>
  </si>
  <si>
    <t>Resultados positivos de inversiones patrimoniales y participación de los intereses minoritarios</t>
  </si>
  <si>
    <t>56</t>
  </si>
  <si>
    <t>4.9.6.01.</t>
  </si>
  <si>
    <t>Resultados positivos de inversiones patrimoniales</t>
  </si>
  <si>
    <t>4.9.6.02.</t>
  </si>
  <si>
    <t>Participación de los intereses minoritarios en el resultado neto negativo</t>
  </si>
  <si>
    <t>4.9.9.</t>
  </si>
  <si>
    <t>Otros ingresos y resultados positivos</t>
  </si>
  <si>
    <t>57</t>
  </si>
  <si>
    <t>4.9.9.99.</t>
  </si>
  <si>
    <t>Ingresos y resultados positivos varios</t>
  </si>
  <si>
    <t>TOTAL DE INGRESOS</t>
  </si>
  <si>
    <t>5.</t>
  </si>
  <si>
    <t>GASTOS</t>
  </si>
  <si>
    <t>5.1.</t>
  </si>
  <si>
    <t>Gastos de funcionamiento</t>
  </si>
  <si>
    <t>5.1.1.</t>
  </si>
  <si>
    <t>Gastos en personal</t>
  </si>
  <si>
    <t>58</t>
  </si>
  <si>
    <t>5.1.1.01.</t>
  </si>
  <si>
    <t>Remuneraciones Básicas</t>
  </si>
  <si>
    <t>5.1.1.02.</t>
  </si>
  <si>
    <t>Remuneraciones eventuales</t>
  </si>
  <si>
    <t>5.1.1.03.</t>
  </si>
  <si>
    <t>Incentivos salariales</t>
  </si>
  <si>
    <t>5.1.1.04.</t>
  </si>
  <si>
    <t>Contribuciones patronales al desarrollo y la seguridad social</t>
  </si>
  <si>
    <t>5.1.1.05.</t>
  </si>
  <si>
    <t>Contribuciones patronales a fondos de pensiones y a otros fondos de capitalización</t>
  </si>
  <si>
    <t>5.1.1.06.</t>
  </si>
  <si>
    <t>Asistencia social y beneficios al personal</t>
  </si>
  <si>
    <t>5.1.1.07.</t>
  </si>
  <si>
    <t>Contribuciones estatales a la seguridad social</t>
  </si>
  <si>
    <t>5.1.1.99.</t>
  </si>
  <si>
    <t>Otros gastos en personal</t>
  </si>
  <si>
    <t>5.1.2.</t>
  </si>
  <si>
    <t>Servicios</t>
  </si>
  <si>
    <t>59</t>
  </si>
  <si>
    <t>5.1.2.01.</t>
  </si>
  <si>
    <t>5.1.2.02.</t>
  </si>
  <si>
    <t>Servicios básicos</t>
  </si>
  <si>
    <t>5.1.2.03.</t>
  </si>
  <si>
    <t>Servicios comerciales y financieros</t>
  </si>
  <si>
    <t>5.1.2.04.</t>
  </si>
  <si>
    <t>Servicios de gestión y apoyo</t>
  </si>
  <si>
    <t>5.1.2.05.</t>
  </si>
  <si>
    <t>Gastos de viaje y transporte</t>
  </si>
  <si>
    <t>5.1.2.06.</t>
  </si>
  <si>
    <t>Seguros, reaseguros y otras obligaciones</t>
  </si>
  <si>
    <t>5.1.2.07.</t>
  </si>
  <si>
    <t>Capacitación y protocolo</t>
  </si>
  <si>
    <t>5.1.2.08.</t>
  </si>
  <si>
    <t>Mantenimiento y reparaciones</t>
  </si>
  <si>
    <t>5.1.2.99.</t>
  </si>
  <si>
    <t>Otros servicios</t>
  </si>
  <si>
    <t>5.1.3.</t>
  </si>
  <si>
    <t>Materiales y suministros consumidos</t>
  </si>
  <si>
    <t>60</t>
  </si>
  <si>
    <t>5.1.3.01.</t>
  </si>
  <si>
    <t>Productos químicos y conexos</t>
  </si>
  <si>
    <t>5.1.3.02.</t>
  </si>
  <si>
    <t>Alimentos y productos agropecuarios</t>
  </si>
  <si>
    <t>5.1.3.03.</t>
  </si>
  <si>
    <t>Materiales y productos de uso en la construcción y mantenimiento</t>
  </si>
  <si>
    <t>5.1.3.04.</t>
  </si>
  <si>
    <t>Herramientas, repuestos y accesorios</t>
  </si>
  <si>
    <t>5.1.3.99.</t>
  </si>
  <si>
    <t>Útiles, materiales y suministros diversos</t>
  </si>
  <si>
    <t>5.1.4.</t>
  </si>
  <si>
    <t>Consumo de bienes distintos de inventarios</t>
  </si>
  <si>
    <t>61</t>
  </si>
  <si>
    <t>5.1.4.01.</t>
  </si>
  <si>
    <t>Consumo de bienes no concesionados</t>
  </si>
  <si>
    <t>5.1.4.02.</t>
  </si>
  <si>
    <t>Consumo de bienes concesionados</t>
  </si>
  <si>
    <t>5.1.5.</t>
  </si>
  <si>
    <t xml:space="preserve">Pérdidas por deterioro y desvalorización de bienes </t>
  </si>
  <si>
    <t>62</t>
  </si>
  <si>
    <t>5.1.5.01.</t>
  </si>
  <si>
    <t>Deterioro y desvalorización de bienes no concesionados</t>
  </si>
  <si>
    <t>5.1.5.02.</t>
  </si>
  <si>
    <t>Deterioro y desvalorización de bienes concesionados</t>
  </si>
  <si>
    <t>5.1.6.</t>
  </si>
  <si>
    <t>Deterioro y pérdidas de inventarios</t>
  </si>
  <si>
    <t>63</t>
  </si>
  <si>
    <t>5.1.6.01.</t>
  </si>
  <si>
    <t>Deterioro y pérdidas de inventarios por materiales y suministros para consumo y prestación de servicios</t>
  </si>
  <si>
    <t>5.1.6.02.</t>
  </si>
  <si>
    <t>Deterioro y pérdidas de inventarios por bienes para la venta</t>
  </si>
  <si>
    <t>5.1.6.03.</t>
  </si>
  <si>
    <t>Deterioro y pérdidas de inventarios por materias primas y bienes en producción</t>
  </si>
  <si>
    <t>5.1.7.</t>
  </si>
  <si>
    <t>Deterioro de inversiones y cuentas a cobrar</t>
  </si>
  <si>
    <t>64</t>
  </si>
  <si>
    <t>5.1.7.01.</t>
  </si>
  <si>
    <t>Deterioro de inversiones</t>
  </si>
  <si>
    <t>5.1.7.02.</t>
  </si>
  <si>
    <t>Deterioro de cuentas a cobrar</t>
  </si>
  <si>
    <t>5.1.8.</t>
  </si>
  <si>
    <t>Cargos por provisiones y reservas técnicas</t>
  </si>
  <si>
    <t>65</t>
  </si>
  <si>
    <t>5.1.8.01.</t>
  </si>
  <si>
    <t>Cargos por litigios y demandas</t>
  </si>
  <si>
    <t>5.1.8.02.</t>
  </si>
  <si>
    <t>Cargos por reestructuración</t>
  </si>
  <si>
    <t>5.1.8.03.</t>
  </si>
  <si>
    <t>Cargos por beneficios a los empleados</t>
  </si>
  <si>
    <t>5.1.8.99.</t>
  </si>
  <si>
    <t>Cargos por otras provisiones y reservas técnicas</t>
  </si>
  <si>
    <t>5.2.</t>
  </si>
  <si>
    <t>Gastos financieros</t>
  </si>
  <si>
    <t>5.2.1.</t>
  </si>
  <si>
    <t>Intereses sobre endeudamiento público</t>
  </si>
  <si>
    <t>66</t>
  </si>
  <si>
    <t>5.2.1.01.</t>
  </si>
  <si>
    <t>Intereses sobre títulos y valores de la deuda pública</t>
  </si>
  <si>
    <t>5.2.1.02.</t>
  </si>
  <si>
    <t>Intereses sobre préstamos</t>
  </si>
  <si>
    <t>5.2.1.03.</t>
  </si>
  <si>
    <t>Intereses sobre deudas asumidas</t>
  </si>
  <si>
    <t>5.2.1.04.</t>
  </si>
  <si>
    <t>Intereses sobre endeudamiento de Tesorería</t>
  </si>
  <si>
    <t>5.2.9.</t>
  </si>
  <si>
    <t>Otros gastos financieros</t>
  </si>
  <si>
    <t>67</t>
  </si>
  <si>
    <t>5.2.9.01.</t>
  </si>
  <si>
    <t>Intereses por deudas comerciales</t>
  </si>
  <si>
    <t>5.2.9.02.</t>
  </si>
  <si>
    <t>Intereses por deudas sociales y fiscales</t>
  </si>
  <si>
    <t>5.2.9.04.</t>
  </si>
  <si>
    <t>Intereses por documentos a pagar</t>
  </si>
  <si>
    <t>5.2.9.06.</t>
  </si>
  <si>
    <t>Intereses sobre deudas por avales ejecutados</t>
  </si>
  <si>
    <t>5.2.9.99.</t>
  </si>
  <si>
    <t>Otros gastos financieros varios</t>
  </si>
  <si>
    <t>5.3.</t>
  </si>
  <si>
    <t>Gastos y resultados negativos por ventas</t>
  </si>
  <si>
    <t>5.3.1.</t>
  </si>
  <si>
    <t>Costo de ventas de bienes y servicios</t>
  </si>
  <si>
    <t>68</t>
  </si>
  <si>
    <t>5.3.1.01.</t>
  </si>
  <si>
    <t>Costo de ventas de bienes</t>
  </si>
  <si>
    <t>5.3.1.02.</t>
  </si>
  <si>
    <t>Costo de ventas de servicios</t>
  </si>
  <si>
    <t>5.3.2.</t>
  </si>
  <si>
    <t>Resultados negativos por ventas de inversiones</t>
  </si>
  <si>
    <t>69</t>
  </si>
  <si>
    <t>5.3.2.02.</t>
  </si>
  <si>
    <t>Resultados negativos por ventas de inversiones patrimoniales - Método de participación</t>
  </si>
  <si>
    <t>5.3.2.99.</t>
  </si>
  <si>
    <t>Resultados negativos por ventas de otras inversiones</t>
  </si>
  <si>
    <t>5.3.3.</t>
  </si>
  <si>
    <t>Resultados negativos por ventas e intercambio de bienes</t>
  </si>
  <si>
    <t>70</t>
  </si>
  <si>
    <t>5.3.3.01.</t>
  </si>
  <si>
    <t>Resultados negativos por ventas de construcciones terminadas</t>
  </si>
  <si>
    <t>5.3.3.02.</t>
  </si>
  <si>
    <t>Resultados negativos por ventas de propiedades, planta y equipo</t>
  </si>
  <si>
    <t>5.3.3.03.</t>
  </si>
  <si>
    <t>Resultados negativos por ventas de activos biológicos</t>
  </si>
  <si>
    <t>5.3.3.04.</t>
  </si>
  <si>
    <t>Resultados negativos por ventas de bienes intangibles</t>
  </si>
  <si>
    <t>5.3.3.05.</t>
  </si>
  <si>
    <t>Resultados negativos por ventas por arrendamientos financieros</t>
  </si>
  <si>
    <t>5.3.3.06.</t>
  </si>
  <si>
    <t>Resultados negativos por intercambio de propiedades, planta y equipo</t>
  </si>
  <si>
    <t>5.3.3.07.</t>
  </si>
  <si>
    <t>Resultados negativos por intercambio de bienes intangibles</t>
  </si>
  <si>
    <t>5.4.</t>
  </si>
  <si>
    <t>5.4.1.</t>
  </si>
  <si>
    <t>71</t>
  </si>
  <si>
    <t>5.4.1.01.</t>
  </si>
  <si>
    <t>Transferencias corrientes al sector privado interno</t>
  </si>
  <si>
    <t>5.4.1.02.</t>
  </si>
  <si>
    <t>Transferencias corrientes al sector público interno</t>
  </si>
  <si>
    <t>5.4.1.03.</t>
  </si>
  <si>
    <t>Transferencias corrientes al sector externo</t>
  </si>
  <si>
    <t>5.4.2.</t>
  </si>
  <si>
    <t>72</t>
  </si>
  <si>
    <t>5.4.2.01.</t>
  </si>
  <si>
    <t>Transferencias de capital al sector privado interno</t>
  </si>
  <si>
    <t>5.4.2.02.</t>
  </si>
  <si>
    <t>Transferencias de capital al sector público interno</t>
  </si>
  <si>
    <t>5.4.2.03.</t>
  </si>
  <si>
    <t>Transferencias de capital al sector externo</t>
  </si>
  <si>
    <t>5.9.</t>
  </si>
  <si>
    <t>Otros gastos</t>
  </si>
  <si>
    <t>5.9.1.</t>
  </si>
  <si>
    <t>Resultados negativos por tenencia y por exposición a la inflación</t>
  </si>
  <si>
    <t>73</t>
  </si>
  <si>
    <t>5.9.1.01.</t>
  </si>
  <si>
    <t>Diferencias de cambio negativas por activos</t>
  </si>
  <si>
    <t>5.9.1.02.</t>
  </si>
  <si>
    <t>Diferencias de cambio negativas por pasivos</t>
  </si>
  <si>
    <t>5.9.1.03.</t>
  </si>
  <si>
    <t>Resultados negativos por tenencia de activos no derivados</t>
  </si>
  <si>
    <t>5.9.1.04.</t>
  </si>
  <si>
    <t>Resultados negativos por tenencia de pasivos no derivados</t>
  </si>
  <si>
    <t>5.9.1.05.</t>
  </si>
  <si>
    <t>Resultados negativos por tenencia de instrumentos financieros derivados</t>
  </si>
  <si>
    <t>5.9.1.06.</t>
  </si>
  <si>
    <t>Resultado negativo por exposición a la inflación</t>
  </si>
  <si>
    <t>5.9.2.</t>
  </si>
  <si>
    <t>Resultados negativos de inversiones patrimoniales y participación de los intereses minoritarios</t>
  </si>
  <si>
    <t>74</t>
  </si>
  <si>
    <t>5.9.2.01.</t>
  </si>
  <si>
    <t>Resultados negativos de inversiones patrimoniales</t>
  </si>
  <si>
    <t>5.9.2.02.</t>
  </si>
  <si>
    <t>Participación de los intereses minoritarios en el resultado neto positivo</t>
  </si>
  <si>
    <t>5.9.9.</t>
  </si>
  <si>
    <t>Otros gastos y resultados negativos</t>
  </si>
  <si>
    <t>75</t>
  </si>
  <si>
    <t>5.9.9.02.</t>
  </si>
  <si>
    <t>Impuestos, multas y recargos moratorios</t>
  </si>
  <si>
    <t>5.9.9.03.</t>
  </si>
  <si>
    <t>Devoluciones de impuestos</t>
  </si>
  <si>
    <t>5.9.9.99.</t>
  </si>
  <si>
    <t>Gastos y resultados negativos varios</t>
  </si>
  <si>
    <t>TOTAL DE GASTOS</t>
  </si>
  <si>
    <t>AHORRO y/o DESAHORRO DEL PERIODO</t>
  </si>
  <si>
    <t>Incrementos</t>
  </si>
  <si>
    <t>Estado de Situación y Evolución de Bienes</t>
  </si>
  <si>
    <t>Descripción(*)</t>
  </si>
  <si>
    <t xml:space="preserve">Saldos al Inicio  </t>
  </si>
  <si>
    <t>Movimientos en el ejercicio</t>
  </si>
  <si>
    <t>Depreciaciones / Agotamiento / Amortizaciones</t>
  </si>
  <si>
    <t>Valores de Origen</t>
  </si>
  <si>
    <t>Mejoras
Inversiones</t>
  </si>
  <si>
    <t>Revaluaciones</t>
  </si>
  <si>
    <t>Deterioros</t>
  </si>
  <si>
    <t>Altas</t>
  </si>
  <si>
    <t>Bajas</t>
  </si>
  <si>
    <t>Otros Movimientos</t>
  </si>
  <si>
    <t>Acumuladas al inicio</t>
  </si>
  <si>
    <t>Del ejercicio</t>
  </si>
  <si>
    <t>Acumuladas al cierre</t>
  </si>
  <si>
    <t>BIENES NO CONCESIONADOS</t>
  </si>
  <si>
    <t xml:space="preserve">Propiedades, planta y equipos explotados </t>
  </si>
  <si>
    <t xml:space="preserve"> Tierras y terrenos</t>
  </si>
  <si>
    <t xml:space="preserve"> Edificios</t>
  </si>
  <si>
    <t xml:space="preserve"> Maquinaria y equipos para la  producción</t>
  </si>
  <si>
    <t xml:space="preserve"> Equipos de transporte, tracción y elevación</t>
  </si>
  <si>
    <t xml:space="preserve"> Equipos de comunicación</t>
  </si>
  <si>
    <t xml:space="preserve"> Equipos y mobiliario de oficina</t>
  </si>
  <si>
    <t xml:space="preserve"> Equipos para computación</t>
  </si>
  <si>
    <t xml:space="preserve"> Equipos sanitario, de laboratorio e investigación</t>
  </si>
  <si>
    <t xml:space="preserve"> Equipos y mobiliario educacional, deportivo y recreativo</t>
  </si>
  <si>
    <t xml:space="preserve"> Equipos de seguridad, orden, vigilancia y control público</t>
  </si>
  <si>
    <t>Semovientes</t>
  </si>
  <si>
    <t xml:space="preserve"> Maquinarias, equipos y mobiliarios diversos</t>
  </si>
  <si>
    <t>Activos biológicos</t>
  </si>
  <si>
    <t xml:space="preserve"> Plantas y árboles</t>
  </si>
  <si>
    <t xml:space="preserve"> Semovientes</t>
  </si>
  <si>
    <t xml:space="preserve"> Obras marítimas y fluviales</t>
  </si>
  <si>
    <t xml:space="preserve"> Centrales y redes de comunicación y energía</t>
  </si>
  <si>
    <t xml:space="preserve"> Otros bienes de infraestructura y de beneficio y uso público en servicio</t>
  </si>
  <si>
    <t xml:space="preserve"> Inmuebles históricos y culturales</t>
  </si>
  <si>
    <t xml:space="preserve"> Piezas y obras históricas y de colección</t>
  </si>
  <si>
    <t xml:space="preserve"> Otros bienes históricos y culturales</t>
  </si>
  <si>
    <t xml:space="preserve"> Recursos naturales no renovables</t>
  </si>
  <si>
    <t xml:space="preserve"> Recursos naturales renovables</t>
  </si>
  <si>
    <t>Bienes intangibles</t>
  </si>
  <si>
    <t>Patentes y marcas registradas</t>
  </si>
  <si>
    <t>Derechos de autor</t>
  </si>
  <si>
    <t>Software y programas</t>
  </si>
  <si>
    <t>Otros bienes intangibles</t>
  </si>
  <si>
    <t>Propiedades, planta y equipo</t>
  </si>
  <si>
    <t>Bienes de infraestructura y de beneficio y uso público</t>
  </si>
  <si>
    <t>Bienes culturales</t>
  </si>
  <si>
    <t>SUBTOTALES BIENES NO CONCESIONADOS</t>
  </si>
  <si>
    <t>BIENES CONCESIONADOS</t>
  </si>
  <si>
    <t>Propiedades, planta y equipos</t>
  </si>
  <si>
    <t>Recursos naturales</t>
  </si>
  <si>
    <t>SUBTOTALES BIENES CONCESIONADOS</t>
  </si>
  <si>
    <t>ESTADO DE INFORMACIÓN FINANCIERA POR SEGMENTOS</t>
  </si>
  <si>
    <t>Segmentos (*)</t>
  </si>
  <si>
    <t>Servicios Públicos Generales</t>
  </si>
  <si>
    <t>Defensa</t>
  </si>
  <si>
    <t>Órden Público y Seguridad</t>
  </si>
  <si>
    <t>Asuntos Económicos</t>
  </si>
  <si>
    <t>Protección Medio Ambiente</t>
  </si>
  <si>
    <t>Vivenda y Servicios Comunitarios</t>
  </si>
  <si>
    <t>Salud</t>
  </si>
  <si>
    <t>Actividades Recreativas/ Culturales/ Religiosas</t>
  </si>
  <si>
    <t xml:space="preserve">Educación </t>
  </si>
  <si>
    <t>Protección Social</t>
  </si>
  <si>
    <t>Servicios Financieros</t>
  </si>
  <si>
    <t>Conceptos no asignados a los segmentos</t>
  </si>
  <si>
    <t>ELIMINACIONES</t>
  </si>
  <si>
    <t>CONSOLIDACIÓN</t>
  </si>
  <si>
    <t xml:space="preserve">INGRESO DEL SEGMENTO </t>
  </si>
  <si>
    <t>Ingresos de la actividad operativa del segmento</t>
  </si>
  <si>
    <t>Transferencias intersegmentos</t>
  </si>
  <si>
    <t>Otros ingresos asignados al segmento</t>
  </si>
  <si>
    <t>GASTO POR SEGMENTO</t>
  </si>
  <si>
    <t xml:space="preserve">Gastos de la actividad operativa del segmento </t>
  </si>
  <si>
    <t>(…..)</t>
  </si>
  <si>
    <t>Gastos centralizados no asignados</t>
  </si>
  <si>
    <t>Gastos por intereses</t>
  </si>
  <si>
    <t>Participación en el resultado positivo neto de EP</t>
  </si>
  <si>
    <t>Segmentos (*) : Clasificador Funcional Costarricense</t>
  </si>
  <si>
    <t>Otra Información Financiera sobre Segmentos</t>
  </si>
  <si>
    <t>Activos por segmento</t>
  </si>
  <si>
    <t>Inversión en asociadas (método de la participación)</t>
  </si>
  <si>
    <t>Activos centralizados no asignados</t>
  </si>
  <si>
    <t>Total ActivosConsolidados</t>
  </si>
  <si>
    <t>Pasivos por segmento</t>
  </si>
  <si>
    <t>Pasivos corporativos no asignados</t>
  </si>
  <si>
    <t>Total Pasivos Consolidados</t>
  </si>
  <si>
    <t>Elaborado por:</t>
  </si>
  <si>
    <t>Revisado por:</t>
  </si>
  <si>
    <t>Aprobado por:</t>
  </si>
  <si>
    <t>- En miles de colones -</t>
  </si>
  <si>
    <t>En miles de colones</t>
  </si>
  <si>
    <t>…..</t>
  </si>
  <si>
    <t>Cuenta</t>
  </si>
  <si>
    <t>Saldos al cierre</t>
  </si>
  <si>
    <t>Valores residuales al cierre</t>
  </si>
  <si>
    <t>Totales al inicio</t>
  </si>
  <si>
    <t>Totales Movimientos del Ejercicio</t>
  </si>
  <si>
    <t>1.2.5.01</t>
  </si>
  <si>
    <t>1.2.5.01.01.</t>
  </si>
  <si>
    <t>1.2.5.01.02.</t>
  </si>
  <si>
    <t>1.2.5.01.03.</t>
  </si>
  <si>
    <t>1.2.5.01.04.</t>
  </si>
  <si>
    <t>1.2.5.01.05.</t>
  </si>
  <si>
    <t>1.2.5.01.06.</t>
  </si>
  <si>
    <t>1.2.5.01.07.</t>
  </si>
  <si>
    <t>1.2.5.01.08.</t>
  </si>
  <si>
    <t>1.2.5.01.09.</t>
  </si>
  <si>
    <t>1.2.5.01.10.</t>
  </si>
  <si>
    <t>1.2.5.01.11.</t>
  </si>
  <si>
    <t>1.2.5.01.99.</t>
  </si>
  <si>
    <t>1.2.5.02</t>
  </si>
  <si>
    <t>1.2.5.02.01.</t>
  </si>
  <si>
    <t>1.2.5.02.02.</t>
  </si>
  <si>
    <t>1.2.5.03</t>
  </si>
  <si>
    <t>Activos Biológicos no concesionados</t>
  </si>
  <si>
    <t>1.2.5.03.01.</t>
  </si>
  <si>
    <t>1.2.5.03.02.</t>
  </si>
  <si>
    <t>1.2.5.04</t>
  </si>
  <si>
    <t>1.2.5.04.01.</t>
  </si>
  <si>
    <t xml:space="preserve"> Vias de comunicación terrestre</t>
  </si>
  <si>
    <t>1.2.5.04.02.</t>
  </si>
  <si>
    <t>1.2.5.04.03.</t>
  </si>
  <si>
    <t>1.2.5.04.99.</t>
  </si>
  <si>
    <t>1.2.5.05</t>
  </si>
  <si>
    <t>1.2.5.05.01.</t>
  </si>
  <si>
    <t>1.2.5.05.02.</t>
  </si>
  <si>
    <t>1.2.5.05.99.</t>
  </si>
  <si>
    <t>1.2.5.06</t>
  </si>
  <si>
    <t>1.2.5.06.01.</t>
  </si>
  <si>
    <t>1.2.5.06.02.</t>
  </si>
  <si>
    <t>1.2.5.07</t>
  </si>
  <si>
    <t>1.2.5.07.01.</t>
  </si>
  <si>
    <t>1.2.5.07.02.</t>
  </si>
  <si>
    <t>1.2.5.08</t>
  </si>
  <si>
    <t>1.2.5.08.01.</t>
  </si>
  <si>
    <t>1.2.5.08.02.</t>
  </si>
  <si>
    <t>1.2.5.08.03.</t>
  </si>
  <si>
    <t>1.2.5.08.99.</t>
  </si>
  <si>
    <t>1.2.5.99</t>
  </si>
  <si>
    <t>1.2.5.99.01</t>
  </si>
  <si>
    <t>1.2.5.99.04</t>
  </si>
  <si>
    <t>1.2.5.99.05</t>
  </si>
  <si>
    <t>1.2.5.99.08</t>
  </si>
  <si>
    <t>1.2.6</t>
  </si>
  <si>
    <t>1.2.6.01</t>
  </si>
  <si>
    <t>1.2.6.01.01</t>
  </si>
  <si>
    <t>1.2.6.01.02</t>
  </si>
  <si>
    <t>1.2.6.01.03</t>
  </si>
  <si>
    <t>1.2.6.01.04</t>
  </si>
  <si>
    <t>1.2.6.01.05</t>
  </si>
  <si>
    <t>1.2.6.01.06</t>
  </si>
  <si>
    <t>1.2.6.01.07</t>
  </si>
  <si>
    <t>1.2.6.01.08</t>
  </si>
  <si>
    <t>1.2.6.01.09</t>
  </si>
  <si>
    <t>1.2.6.01.10</t>
  </si>
  <si>
    <t>1.2.6.01.11</t>
  </si>
  <si>
    <t>1.2.6.01.99</t>
  </si>
  <si>
    <t>1.2.6.03</t>
  </si>
  <si>
    <t>1.2.6.03.01</t>
  </si>
  <si>
    <t>1.2.6.03.02</t>
  </si>
  <si>
    <t>1.2.6.04</t>
  </si>
  <si>
    <t>1.2.6.04.01</t>
  </si>
  <si>
    <t>1.2.6.04.02</t>
  </si>
  <si>
    <t>1.2.6.04.03</t>
  </si>
  <si>
    <t>1.2.6.04.99</t>
  </si>
  <si>
    <t>1.2.6.06</t>
  </si>
  <si>
    <t>1.2.6.06.01</t>
  </si>
  <si>
    <t>1.2.6.06.02</t>
  </si>
  <si>
    <t>1.2.6.08</t>
  </si>
  <si>
    <t>1.2.6.08.01</t>
  </si>
  <si>
    <t>1.2.6.08.02</t>
  </si>
  <si>
    <t>1.2.6.08.03</t>
  </si>
  <si>
    <t>1.2.6.08.99</t>
  </si>
  <si>
    <t>1.2.6.99</t>
  </si>
  <si>
    <t>1.2.6.99.01</t>
  </si>
  <si>
    <t>1.2.6.99.04</t>
  </si>
  <si>
    <t>1.2.6.99.08</t>
  </si>
  <si>
    <t>TOTALES</t>
  </si>
  <si>
    <t xml:space="preserve">Elaborado por:                                                               </t>
  </si>
  <si>
    <t>Descripción</t>
  </si>
  <si>
    <r>
      <t>Ingresos por interes</t>
    </r>
    <r>
      <rPr>
        <sz val="11"/>
        <color indexed="8"/>
        <rFont val="Arial Narrow"/>
        <family val="2"/>
      </rPr>
      <t>es</t>
    </r>
  </si>
  <si>
    <t>Eliminaciones</t>
  </si>
  <si>
    <t>Consolidación</t>
  </si>
  <si>
    <t>EJERCICIOS:</t>
  </si>
  <si>
    <t>Resultado neto (Ahorro/deshorro de las actividadesde de operación)</t>
  </si>
  <si>
    <t>Recibido por:</t>
  </si>
  <si>
    <r>
      <t>Resultado Neto</t>
    </r>
    <r>
      <rPr>
        <vertAlign val="subscript"/>
        <sz val="11"/>
        <color theme="0"/>
        <rFont val="Arial Narrow"/>
        <family val="2"/>
      </rPr>
      <t xml:space="preserve"> </t>
    </r>
    <r>
      <rPr>
        <sz val="11"/>
        <color theme="0"/>
        <rFont val="Arial Narrow"/>
        <family val="2"/>
      </rPr>
      <t>(ahorro/desahorro)</t>
    </r>
  </si>
  <si>
    <t>Total Ingreso del segmento</t>
  </si>
  <si>
    <t>Total Gasto por segmento</t>
  </si>
  <si>
    <t>1.1.3.13.</t>
  </si>
  <si>
    <t>Cuentas por Cobrar Cajas Unicas</t>
  </si>
  <si>
    <t>1.1.3.50.</t>
  </si>
  <si>
    <t>Registro transitorio de transaccion de activo fijo</t>
  </si>
  <si>
    <t>2.1.3.90.</t>
  </si>
  <si>
    <t>Cuentas Asociadas ( Deudores )  CP</t>
  </si>
  <si>
    <t>4.3.3.</t>
  </si>
  <si>
    <t>Intereses moratorios</t>
  </si>
  <si>
    <t>4.3.3.01.</t>
  </si>
  <si>
    <t>4.3.3.02.</t>
  </si>
  <si>
    <t>Intereses moratorios por atraso en el pago de multas de transito</t>
  </si>
  <si>
    <t>4.4.5.10.</t>
  </si>
  <si>
    <t>Resultados positivos por intercambio de Infra</t>
  </si>
  <si>
    <t>5.3.3.08.</t>
  </si>
  <si>
    <t>Resultados negativos por intercambio de bienes Patrimonio Historico Cultural</t>
  </si>
  <si>
    <t>5.3.3.10.</t>
  </si>
  <si>
    <t>Resultados negativo por intercambio de Infra</t>
  </si>
  <si>
    <t>76</t>
  </si>
  <si>
    <t>Año 2022</t>
  </si>
  <si>
    <t>Año 2021</t>
  </si>
  <si>
    <t>2022</t>
  </si>
  <si>
    <t>Municipalidad de Alfaro Ruíz</t>
  </si>
  <si>
    <t>Del 01 de Enero de 2022 al 31 de Agosto de 2022</t>
  </si>
  <si>
    <t>Alex Enrique Acuña Blanco, Contador Municipal</t>
  </si>
  <si>
    <t>Ronald Araya Solís, Alcalde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</si>
</sst>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i/>
      <u/>
      <sz val="12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u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u/>
      <sz val="10"/>
      <name val="Arial Narrow"/>
      <family val="2"/>
    </font>
    <font>
      <b/>
      <u/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i/>
      <sz val="10"/>
      <name val="Arial Narrow"/>
      <family val="2"/>
    </font>
    <font>
      <b/>
      <sz val="14"/>
      <name val="Arial Narrow"/>
      <family val="2"/>
    </font>
    <font>
      <sz val="12"/>
      <color theme="0"/>
      <name val="Arial Narrow"/>
      <family val="2"/>
    </font>
    <font>
      <i/>
      <sz val="10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vertAlign val="subscript"/>
      <sz val="11"/>
      <color theme="0"/>
      <name val="Arial Narrow"/>
      <family val="2"/>
    </font>
    <font>
      <b/>
      <sz val="12"/>
      <color indexed="8"/>
      <name val="Arial Narrow"/>
      <family val="2"/>
    </font>
    <font>
      <i/>
      <sz val="11"/>
      <color indexed="8"/>
      <name val="Arial Narrow"/>
      <family val="2"/>
    </font>
    <font>
      <sz val="11"/>
      <color theme="5" tint="-0.499984740745262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5" tint="-0.499984740745262"/>
        <bgColor indexed="31"/>
      </patternFill>
    </fill>
    <fill>
      <patternFill patternType="solid">
        <fgColor theme="3" tint="-0.249977111117893"/>
        <bgColor indexed="23"/>
      </patternFill>
    </fill>
    <fill>
      <patternFill patternType="solid">
        <fgColor theme="3" tint="-0.499984740745262"/>
        <bgColor indexed="2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</cellStyleXfs>
  <cellXfs count="18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10" fillId="9" borderId="4" xfId="0" applyFont="1" applyFill="1" applyBorder="1" applyAlignment="1">
      <alignment vertical="center" wrapText="1"/>
    </xf>
    <xf numFmtId="4" fontId="11" fillId="9" borderId="6" xfId="0" applyNumberFormat="1" applyFont="1" applyFill="1" applyBorder="1" applyAlignment="1">
      <alignment horizontal="right" vertical="center"/>
    </xf>
    <xf numFmtId="0" fontId="11" fillId="9" borderId="6" xfId="0" applyFont="1" applyFill="1" applyBorder="1" applyAlignment="1">
      <alignment horizontal="right" vertical="center"/>
    </xf>
    <xf numFmtId="0" fontId="11" fillId="10" borderId="0" xfId="0" applyFont="1" applyFill="1" applyAlignment="1">
      <alignment horizontal="right" vertical="center"/>
    </xf>
    <xf numFmtId="0" fontId="11" fillId="10" borderId="0" xfId="0" applyFont="1" applyFill="1" applyAlignment="1">
      <alignment vertical="center"/>
    </xf>
    <xf numFmtId="0" fontId="9" fillId="11" borderId="1" xfId="0" applyFont="1" applyFill="1" applyBorder="1" applyAlignment="1">
      <alignment vertical="center"/>
    </xf>
    <xf numFmtId="0" fontId="10" fillId="11" borderId="1" xfId="0" applyFont="1" applyFill="1" applyBorder="1" applyAlignment="1">
      <alignment vertical="center" wrapText="1"/>
    </xf>
    <xf numFmtId="4" fontId="10" fillId="11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4" fontId="14" fillId="0" borderId="1" xfId="2" applyNumberFormat="1" applyFont="1" applyFill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4" fontId="18" fillId="16" borderId="1" xfId="2" applyNumberFormat="1" applyFont="1" applyFill="1" applyBorder="1" applyAlignment="1">
      <alignment horizontal="right" vertical="center"/>
    </xf>
    <xf numFmtId="4" fontId="5" fillId="0" borderId="0" xfId="2" applyNumberFormat="1" applyFont="1" applyFill="1" applyBorder="1" applyAlignment="1">
      <alignment horizontal="right" vertical="center"/>
    </xf>
    <xf numFmtId="0" fontId="13" fillId="10" borderId="4" xfId="0" applyFont="1" applyFill="1" applyBorder="1" applyAlignment="1">
      <alignment vertical="center"/>
    </xf>
    <xf numFmtId="0" fontId="14" fillId="10" borderId="6" xfId="0" applyFont="1" applyFill="1" applyBorder="1" applyAlignment="1">
      <alignment vertical="center" wrapText="1"/>
    </xf>
    <xf numFmtId="4" fontId="14" fillId="10" borderId="6" xfId="2" applyNumberFormat="1" applyFont="1" applyFill="1" applyBorder="1" applyAlignment="1">
      <alignment horizontal="right" vertical="center"/>
    </xf>
    <xf numFmtId="4" fontId="18" fillId="17" borderId="1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1" fillId="9" borderId="0" xfId="0" applyFont="1" applyFill="1" applyAlignment="1">
      <alignment horizontal="center" vertical="center" wrapText="1"/>
    </xf>
    <xf numFmtId="0" fontId="15" fillId="0" borderId="7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4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15" fillId="9" borderId="8" xfId="0" applyFont="1" applyFill="1" applyBorder="1" applyAlignment="1">
      <alignment horizontal="left" vertical="center"/>
    </xf>
    <xf numFmtId="0" fontId="9" fillId="9" borderId="8" xfId="0" applyFont="1" applyFill="1" applyBorder="1" applyAlignment="1">
      <alignment horizontal="left" vertical="center" wrapText="1"/>
    </xf>
    <xf numFmtId="49" fontId="12" fillId="9" borderId="8" xfId="0" applyNumberFormat="1" applyFont="1" applyFill="1" applyBorder="1" applyAlignment="1">
      <alignment horizontal="center" vertical="center"/>
    </xf>
    <xf numFmtId="4" fontId="14" fillId="9" borderId="8" xfId="0" applyNumberFormat="1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 wrapText="1"/>
    </xf>
    <xf numFmtId="49" fontId="12" fillId="7" borderId="8" xfId="0" applyNumberFormat="1" applyFont="1" applyFill="1" applyBorder="1" applyAlignment="1">
      <alignment horizontal="center" vertical="center"/>
    </xf>
    <xf numFmtId="4" fontId="14" fillId="7" borderId="8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left" vertical="center"/>
    </xf>
    <xf numFmtId="0" fontId="9" fillId="3" borderId="8" xfId="0" applyFont="1" applyFill="1" applyBorder="1" applyAlignment="1">
      <alignment vertical="center" wrapText="1"/>
    </xf>
    <xf numFmtId="49" fontId="11" fillId="3" borderId="8" xfId="0" applyNumberFormat="1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 vertical="center"/>
    </xf>
    <xf numFmtId="1" fontId="1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165" fontId="12" fillId="0" borderId="8" xfId="0" applyNumberFormat="1" applyFont="1" applyBorder="1" applyAlignment="1">
      <alignment vertical="center"/>
    </xf>
    <xf numFmtId="0" fontId="15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/>
    </xf>
    <xf numFmtId="0" fontId="12" fillId="7" borderId="8" xfId="0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left" vertical="center" wrapText="1"/>
    </xf>
    <xf numFmtId="4" fontId="11" fillId="7" borderId="8" xfId="0" applyNumberFormat="1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left" vertical="center"/>
    </xf>
    <xf numFmtId="4" fontId="9" fillId="9" borderId="8" xfId="0" applyNumberFormat="1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left" vertical="center"/>
    </xf>
    <xf numFmtId="49" fontId="11" fillId="7" borderId="8" xfId="0" applyNumberFormat="1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left" vertical="center"/>
    </xf>
    <xf numFmtId="49" fontId="11" fillId="9" borderId="8" xfId="0" applyNumberFormat="1" applyFont="1" applyFill="1" applyBorder="1" applyAlignment="1">
      <alignment horizontal="center" vertical="center"/>
    </xf>
    <xf numFmtId="4" fontId="11" fillId="9" borderId="8" xfId="0" applyNumberFormat="1" applyFont="1" applyFill="1" applyBorder="1" applyAlignment="1">
      <alignment horizontal="center" vertical="center"/>
    </xf>
    <xf numFmtId="0" fontId="12" fillId="10" borderId="0" xfId="0" applyFont="1" applyFill="1" applyAlignment="1">
      <alignment vertical="center"/>
    </xf>
    <xf numFmtId="0" fontId="11" fillId="9" borderId="0" xfId="0" applyFont="1" applyFill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49" fontId="24" fillId="11" borderId="1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49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" fontId="15" fillId="0" borderId="7" xfId="0" applyNumberFormat="1" applyFont="1" applyBorder="1" applyAlignment="1">
      <alignment vertical="center" wrapText="1" shrinkToFit="1"/>
    </xf>
    <xf numFmtId="0" fontId="9" fillId="9" borderId="8" xfId="0" applyFont="1" applyFill="1" applyBorder="1" applyAlignment="1">
      <alignment horizontal="left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11" borderId="8" xfId="0" applyFont="1" applyFill="1" applyBorder="1" applyAlignment="1">
      <alignment vertical="center" wrapText="1"/>
    </xf>
    <xf numFmtId="49" fontId="11" fillId="11" borderId="8" xfId="0" applyNumberFormat="1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left" vertical="center"/>
    </xf>
    <xf numFmtId="0" fontId="9" fillId="9" borderId="8" xfId="0" applyFont="1" applyFill="1" applyBorder="1" applyAlignment="1">
      <alignment vertical="center" wrapText="1"/>
    </xf>
    <xf numFmtId="0" fontId="12" fillId="11" borderId="8" xfId="0" applyFont="1" applyFill="1" applyBorder="1" applyAlignment="1">
      <alignment vertical="center"/>
    </xf>
    <xf numFmtId="4" fontId="11" fillId="11" borderId="8" xfId="0" applyNumberFormat="1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49" fontId="18" fillId="11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9" borderId="1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7" fillId="3" borderId="16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" fontId="26" fillId="0" borderId="16" xfId="0" applyNumberFormat="1" applyFont="1" applyBorder="1" applyAlignment="1">
      <alignment horizontal="left" vertical="center" wrapText="1"/>
    </xf>
    <xf numFmtId="4" fontId="25" fillId="0" borderId="16" xfId="0" applyNumberFormat="1" applyFont="1" applyBorder="1" applyAlignment="1">
      <alignment horizontal="left" vertical="center" wrapText="1"/>
    </xf>
    <xf numFmtId="4" fontId="25" fillId="0" borderId="16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justify" vertical="center" wrapText="1"/>
    </xf>
    <xf numFmtId="4" fontId="14" fillId="0" borderId="16" xfId="0" applyNumberFormat="1" applyFont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1" fillId="7" borderId="12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4" fontId="21" fillId="18" borderId="16" xfId="0" applyNumberFormat="1" applyFont="1" applyFill="1" applyBorder="1" applyAlignment="1">
      <alignment horizontal="left" vertical="center" wrapText="1"/>
    </xf>
    <xf numFmtId="4" fontId="21" fillId="18" borderId="16" xfId="0" applyNumberFormat="1" applyFont="1" applyFill="1" applyBorder="1" applyAlignment="1">
      <alignment horizontal="center" vertical="center" wrapText="1"/>
    </xf>
    <xf numFmtId="4" fontId="7" fillId="19" borderId="16" xfId="0" applyNumberFormat="1" applyFont="1" applyFill="1" applyBorder="1" applyAlignment="1">
      <alignment vertical="center" wrapText="1"/>
    </xf>
    <xf numFmtId="4" fontId="7" fillId="19" borderId="16" xfId="0" applyNumberFormat="1" applyFont="1" applyFill="1" applyBorder="1" applyAlignment="1">
      <alignment horizontal="center" vertical="center" wrapText="1"/>
    </xf>
    <xf numFmtId="4" fontId="7" fillId="20" borderId="16" xfId="0" applyNumberFormat="1" applyFont="1" applyFill="1" applyBorder="1" applyAlignment="1">
      <alignment horizontal="center" vertical="center" wrapText="1"/>
    </xf>
    <xf numFmtId="4" fontId="25" fillId="0" borderId="9" xfId="0" applyNumberFormat="1" applyFont="1" applyBorder="1" applyAlignment="1">
      <alignment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7" fillId="20" borderId="16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4" fontId="10" fillId="11" borderId="1" xfId="0" applyNumberFormat="1" applyFont="1" applyFill="1" applyBorder="1" applyAlignment="1">
      <alignment horizontal="center" vertical="center"/>
    </xf>
    <xf numFmtId="4" fontId="14" fillId="0" borderId="1" xfId="2" applyNumberFormat="1" applyFont="1" applyFill="1" applyBorder="1" applyAlignment="1">
      <alignment horizontal="center" vertical="center"/>
    </xf>
    <xf numFmtId="4" fontId="18" fillId="16" borderId="1" xfId="2" applyNumberFormat="1" applyFont="1" applyFill="1" applyBorder="1" applyAlignment="1">
      <alignment horizontal="center" vertical="center"/>
    </xf>
    <xf numFmtId="4" fontId="14" fillId="10" borderId="6" xfId="2" applyNumberFormat="1" applyFont="1" applyFill="1" applyBorder="1" applyAlignment="1">
      <alignment horizontal="center" vertical="center"/>
    </xf>
    <xf numFmtId="4" fontId="18" fillId="17" borderId="1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4" fillId="12" borderId="1" xfId="2" applyNumberFormat="1" applyFont="1" applyFill="1" applyBorder="1" applyAlignment="1">
      <alignment horizontal="center" vertical="center"/>
    </xf>
    <xf numFmtId="4" fontId="14" fillId="13" borderId="1" xfId="5" applyNumberFormat="1" applyFont="1" applyFill="1" applyBorder="1" applyAlignment="1">
      <alignment horizontal="center" vertical="center"/>
    </xf>
    <xf numFmtId="4" fontId="11" fillId="10" borderId="6" xfId="5" applyNumberFormat="1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4" fontId="14" fillId="14" borderId="1" xfId="5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0" fillId="10" borderId="0" xfId="0" applyFont="1" applyFill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7" borderId="1" xfId="3" applyFont="1" applyFill="1" applyBorder="1" applyAlignment="1">
      <alignment horizontal="center" vertical="center" wrapText="1"/>
    </xf>
    <xf numFmtId="0" fontId="7" fillId="7" borderId="1" xfId="4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1" fillId="9" borderId="0" xfId="0" applyFont="1" applyFill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5" fillId="1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7" borderId="4" xfId="4" applyFont="1" applyFill="1" applyBorder="1" applyAlignment="1">
      <alignment horizontal="center" vertical="center" wrapText="1"/>
    </xf>
    <xf numFmtId="0" fontId="7" fillId="7" borderId="6" xfId="4" applyFont="1" applyFill="1" applyBorder="1" applyAlignment="1">
      <alignment horizontal="center" vertical="center" wrapText="1"/>
    </xf>
    <xf numFmtId="0" fontId="7" fillId="7" borderId="5" xfId="4" applyFont="1" applyFill="1" applyBorder="1" applyAlignment="1">
      <alignment horizontal="center" vertical="center" wrapText="1"/>
    </xf>
    <xf numFmtId="0" fontId="7" fillId="7" borderId="4" xfId="3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center" vertical="center" wrapText="1"/>
    </xf>
    <xf numFmtId="0" fontId="7" fillId="7" borderId="5" xfId="3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/>
    </xf>
    <xf numFmtId="0" fontId="7" fillId="9" borderId="14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2" fillId="2" borderId="9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left" vertical="top"/>
    </xf>
    <xf numFmtId="0" fontId="3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</cellXfs>
  <cellStyles count="6">
    <cellStyle name="60% - Énfasis2" xfId="3" builtinId="36"/>
    <cellStyle name="Énfasis4" xfId="4" builtinId="41"/>
    <cellStyle name="Énfasis5" xfId="5" builtinId="45"/>
    <cellStyle name="Millares" xfId="2" builtinId="3"/>
    <cellStyle name="Normal" xfId="0" builtinId="0"/>
    <cellStyle name="Normal 2" xfId="1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200"/>
  <sheetViews>
    <sheetView showGridLines="0" view="pageBreakPreview" topLeftCell="A64" zoomScaleNormal="100" zoomScaleSheetLayoutView="100" workbookViewId="0">
      <selection activeCell="D64" sqref="D64"/>
    </sheetView>
  </sheetViews>
  <sheetFormatPr baseColWidth="10" defaultColWidth="11.42578125" defaultRowHeight="12.75" x14ac:dyDescent="0.25"/>
  <cols>
    <col min="1" max="1" width="15.5703125" style="15" customWidth="1"/>
    <col min="2" max="2" width="63.5703125" style="34" customWidth="1"/>
    <col min="3" max="3" width="6" style="42" customWidth="1"/>
    <col min="4" max="4" width="20" style="15" bestFit="1" customWidth="1"/>
    <col min="5" max="5" width="21" style="15" bestFit="1" customWidth="1"/>
    <col min="6" max="6" width="22.85546875" style="15" customWidth="1"/>
    <col min="7" max="255" width="11.42578125" style="15"/>
    <col min="256" max="256" width="72.140625" style="15" customWidth="1"/>
    <col min="257" max="257" width="6" style="15" customWidth="1"/>
    <col min="258" max="259" width="11.42578125" style="15"/>
    <col min="260" max="260" width="14.28515625" style="15" customWidth="1"/>
    <col min="261" max="511" width="11.42578125" style="15"/>
    <col min="512" max="512" width="72.140625" style="15" customWidth="1"/>
    <col min="513" max="513" width="6" style="15" customWidth="1"/>
    <col min="514" max="515" width="11.42578125" style="15"/>
    <col min="516" max="516" width="14.28515625" style="15" customWidth="1"/>
    <col min="517" max="767" width="11.42578125" style="15"/>
    <col min="768" max="768" width="72.140625" style="15" customWidth="1"/>
    <col min="769" max="769" width="6" style="15" customWidth="1"/>
    <col min="770" max="771" width="11.42578125" style="15"/>
    <col min="772" max="772" width="14.28515625" style="15" customWidth="1"/>
    <col min="773" max="1023" width="11.42578125" style="15"/>
    <col min="1024" max="1024" width="72.140625" style="15" customWidth="1"/>
    <col min="1025" max="1025" width="6" style="15" customWidth="1"/>
    <col min="1026" max="1027" width="11.42578125" style="15"/>
    <col min="1028" max="1028" width="14.28515625" style="15" customWidth="1"/>
    <col min="1029" max="1279" width="11.42578125" style="15"/>
    <col min="1280" max="1280" width="72.140625" style="15" customWidth="1"/>
    <col min="1281" max="1281" width="6" style="15" customWidth="1"/>
    <col min="1282" max="1283" width="11.42578125" style="15"/>
    <col min="1284" max="1284" width="14.28515625" style="15" customWidth="1"/>
    <col min="1285" max="1535" width="11.42578125" style="15"/>
    <col min="1536" max="1536" width="72.140625" style="15" customWidth="1"/>
    <col min="1537" max="1537" width="6" style="15" customWidth="1"/>
    <col min="1538" max="1539" width="11.42578125" style="15"/>
    <col min="1540" max="1540" width="14.28515625" style="15" customWidth="1"/>
    <col min="1541" max="1791" width="11.42578125" style="15"/>
    <col min="1792" max="1792" width="72.140625" style="15" customWidth="1"/>
    <col min="1793" max="1793" width="6" style="15" customWidth="1"/>
    <col min="1794" max="1795" width="11.42578125" style="15"/>
    <col min="1796" max="1796" width="14.28515625" style="15" customWidth="1"/>
    <col min="1797" max="2047" width="11.42578125" style="15"/>
    <col min="2048" max="2048" width="72.140625" style="15" customWidth="1"/>
    <col min="2049" max="2049" width="6" style="15" customWidth="1"/>
    <col min="2050" max="2051" width="11.42578125" style="15"/>
    <col min="2052" max="2052" width="14.28515625" style="15" customWidth="1"/>
    <col min="2053" max="2303" width="11.42578125" style="15"/>
    <col min="2304" max="2304" width="72.140625" style="15" customWidth="1"/>
    <col min="2305" max="2305" width="6" style="15" customWidth="1"/>
    <col min="2306" max="2307" width="11.42578125" style="15"/>
    <col min="2308" max="2308" width="14.28515625" style="15" customWidth="1"/>
    <col min="2309" max="2559" width="11.42578125" style="15"/>
    <col min="2560" max="2560" width="72.140625" style="15" customWidth="1"/>
    <col min="2561" max="2561" width="6" style="15" customWidth="1"/>
    <col min="2562" max="2563" width="11.42578125" style="15"/>
    <col min="2564" max="2564" width="14.28515625" style="15" customWidth="1"/>
    <col min="2565" max="2815" width="11.42578125" style="15"/>
    <col min="2816" max="2816" width="72.140625" style="15" customWidth="1"/>
    <col min="2817" max="2817" width="6" style="15" customWidth="1"/>
    <col min="2818" max="2819" width="11.42578125" style="15"/>
    <col min="2820" max="2820" width="14.28515625" style="15" customWidth="1"/>
    <col min="2821" max="3071" width="11.42578125" style="15"/>
    <col min="3072" max="3072" width="72.140625" style="15" customWidth="1"/>
    <col min="3073" max="3073" width="6" style="15" customWidth="1"/>
    <col min="3074" max="3075" width="11.42578125" style="15"/>
    <col min="3076" max="3076" width="14.28515625" style="15" customWidth="1"/>
    <col min="3077" max="3327" width="11.42578125" style="15"/>
    <col min="3328" max="3328" width="72.140625" style="15" customWidth="1"/>
    <col min="3329" max="3329" width="6" style="15" customWidth="1"/>
    <col min="3330" max="3331" width="11.42578125" style="15"/>
    <col min="3332" max="3332" width="14.28515625" style="15" customWidth="1"/>
    <col min="3333" max="3583" width="11.42578125" style="15"/>
    <col min="3584" max="3584" width="72.140625" style="15" customWidth="1"/>
    <col min="3585" max="3585" width="6" style="15" customWidth="1"/>
    <col min="3586" max="3587" width="11.42578125" style="15"/>
    <col min="3588" max="3588" width="14.28515625" style="15" customWidth="1"/>
    <col min="3589" max="3839" width="11.42578125" style="15"/>
    <col min="3840" max="3840" width="72.140625" style="15" customWidth="1"/>
    <col min="3841" max="3841" width="6" style="15" customWidth="1"/>
    <col min="3842" max="3843" width="11.42578125" style="15"/>
    <col min="3844" max="3844" width="14.28515625" style="15" customWidth="1"/>
    <col min="3845" max="4095" width="11.42578125" style="15"/>
    <col min="4096" max="4096" width="72.140625" style="15" customWidth="1"/>
    <col min="4097" max="4097" width="6" style="15" customWidth="1"/>
    <col min="4098" max="4099" width="11.42578125" style="15"/>
    <col min="4100" max="4100" width="14.28515625" style="15" customWidth="1"/>
    <col min="4101" max="4351" width="11.42578125" style="15"/>
    <col min="4352" max="4352" width="72.140625" style="15" customWidth="1"/>
    <col min="4353" max="4353" width="6" style="15" customWidth="1"/>
    <col min="4354" max="4355" width="11.42578125" style="15"/>
    <col min="4356" max="4356" width="14.28515625" style="15" customWidth="1"/>
    <col min="4357" max="4607" width="11.42578125" style="15"/>
    <col min="4608" max="4608" width="72.140625" style="15" customWidth="1"/>
    <col min="4609" max="4609" width="6" style="15" customWidth="1"/>
    <col min="4610" max="4611" width="11.42578125" style="15"/>
    <col min="4612" max="4612" width="14.28515625" style="15" customWidth="1"/>
    <col min="4613" max="4863" width="11.42578125" style="15"/>
    <col min="4864" max="4864" width="72.140625" style="15" customWidth="1"/>
    <col min="4865" max="4865" width="6" style="15" customWidth="1"/>
    <col min="4866" max="4867" width="11.42578125" style="15"/>
    <col min="4868" max="4868" width="14.28515625" style="15" customWidth="1"/>
    <col min="4869" max="5119" width="11.42578125" style="15"/>
    <col min="5120" max="5120" width="72.140625" style="15" customWidth="1"/>
    <col min="5121" max="5121" width="6" style="15" customWidth="1"/>
    <col min="5122" max="5123" width="11.42578125" style="15"/>
    <col min="5124" max="5124" width="14.28515625" style="15" customWidth="1"/>
    <col min="5125" max="5375" width="11.42578125" style="15"/>
    <col min="5376" max="5376" width="72.140625" style="15" customWidth="1"/>
    <col min="5377" max="5377" width="6" style="15" customWidth="1"/>
    <col min="5378" max="5379" width="11.42578125" style="15"/>
    <col min="5380" max="5380" width="14.28515625" style="15" customWidth="1"/>
    <col min="5381" max="5631" width="11.42578125" style="15"/>
    <col min="5632" max="5632" width="72.140625" style="15" customWidth="1"/>
    <col min="5633" max="5633" width="6" style="15" customWidth="1"/>
    <col min="5634" max="5635" width="11.42578125" style="15"/>
    <col min="5636" max="5636" width="14.28515625" style="15" customWidth="1"/>
    <col min="5637" max="5887" width="11.42578125" style="15"/>
    <col min="5888" max="5888" width="72.140625" style="15" customWidth="1"/>
    <col min="5889" max="5889" width="6" style="15" customWidth="1"/>
    <col min="5890" max="5891" width="11.42578125" style="15"/>
    <col min="5892" max="5892" width="14.28515625" style="15" customWidth="1"/>
    <col min="5893" max="6143" width="11.42578125" style="15"/>
    <col min="6144" max="6144" width="72.140625" style="15" customWidth="1"/>
    <col min="6145" max="6145" width="6" style="15" customWidth="1"/>
    <col min="6146" max="6147" width="11.42578125" style="15"/>
    <col min="6148" max="6148" width="14.28515625" style="15" customWidth="1"/>
    <col min="6149" max="6399" width="11.42578125" style="15"/>
    <col min="6400" max="6400" width="72.140625" style="15" customWidth="1"/>
    <col min="6401" max="6401" width="6" style="15" customWidth="1"/>
    <col min="6402" max="6403" width="11.42578125" style="15"/>
    <col min="6404" max="6404" width="14.28515625" style="15" customWidth="1"/>
    <col min="6405" max="6655" width="11.42578125" style="15"/>
    <col min="6656" max="6656" width="72.140625" style="15" customWidth="1"/>
    <col min="6657" max="6657" width="6" style="15" customWidth="1"/>
    <col min="6658" max="6659" width="11.42578125" style="15"/>
    <col min="6660" max="6660" width="14.28515625" style="15" customWidth="1"/>
    <col min="6661" max="6911" width="11.42578125" style="15"/>
    <col min="6912" max="6912" width="72.140625" style="15" customWidth="1"/>
    <col min="6913" max="6913" width="6" style="15" customWidth="1"/>
    <col min="6914" max="6915" width="11.42578125" style="15"/>
    <col min="6916" max="6916" width="14.28515625" style="15" customWidth="1"/>
    <col min="6917" max="7167" width="11.42578125" style="15"/>
    <col min="7168" max="7168" width="72.140625" style="15" customWidth="1"/>
    <col min="7169" max="7169" width="6" style="15" customWidth="1"/>
    <col min="7170" max="7171" width="11.42578125" style="15"/>
    <col min="7172" max="7172" width="14.28515625" style="15" customWidth="1"/>
    <col min="7173" max="7423" width="11.42578125" style="15"/>
    <col min="7424" max="7424" width="72.140625" style="15" customWidth="1"/>
    <col min="7425" max="7425" width="6" style="15" customWidth="1"/>
    <col min="7426" max="7427" width="11.42578125" style="15"/>
    <col min="7428" max="7428" width="14.28515625" style="15" customWidth="1"/>
    <col min="7429" max="7679" width="11.42578125" style="15"/>
    <col min="7680" max="7680" width="72.140625" style="15" customWidth="1"/>
    <col min="7681" max="7681" width="6" style="15" customWidth="1"/>
    <col min="7682" max="7683" width="11.42578125" style="15"/>
    <col min="7684" max="7684" width="14.28515625" style="15" customWidth="1"/>
    <col min="7685" max="7935" width="11.42578125" style="15"/>
    <col min="7936" max="7936" width="72.140625" style="15" customWidth="1"/>
    <col min="7937" max="7937" width="6" style="15" customWidth="1"/>
    <col min="7938" max="7939" width="11.42578125" style="15"/>
    <col min="7940" max="7940" width="14.28515625" style="15" customWidth="1"/>
    <col min="7941" max="8191" width="11.42578125" style="15"/>
    <col min="8192" max="8192" width="72.140625" style="15" customWidth="1"/>
    <col min="8193" max="8193" width="6" style="15" customWidth="1"/>
    <col min="8194" max="8195" width="11.42578125" style="15"/>
    <col min="8196" max="8196" width="14.28515625" style="15" customWidth="1"/>
    <col min="8197" max="8447" width="11.42578125" style="15"/>
    <col min="8448" max="8448" width="72.140625" style="15" customWidth="1"/>
    <col min="8449" max="8449" width="6" style="15" customWidth="1"/>
    <col min="8450" max="8451" width="11.42578125" style="15"/>
    <col min="8452" max="8452" width="14.28515625" style="15" customWidth="1"/>
    <col min="8453" max="8703" width="11.42578125" style="15"/>
    <col min="8704" max="8704" width="72.140625" style="15" customWidth="1"/>
    <col min="8705" max="8705" width="6" style="15" customWidth="1"/>
    <col min="8706" max="8707" width="11.42578125" style="15"/>
    <col min="8708" max="8708" width="14.28515625" style="15" customWidth="1"/>
    <col min="8709" max="8959" width="11.42578125" style="15"/>
    <col min="8960" max="8960" width="72.140625" style="15" customWidth="1"/>
    <col min="8961" max="8961" width="6" style="15" customWidth="1"/>
    <col min="8962" max="8963" width="11.42578125" style="15"/>
    <col min="8964" max="8964" width="14.28515625" style="15" customWidth="1"/>
    <col min="8965" max="9215" width="11.42578125" style="15"/>
    <col min="9216" max="9216" width="72.140625" style="15" customWidth="1"/>
    <col min="9217" max="9217" width="6" style="15" customWidth="1"/>
    <col min="9218" max="9219" width="11.42578125" style="15"/>
    <col min="9220" max="9220" width="14.28515625" style="15" customWidth="1"/>
    <col min="9221" max="9471" width="11.42578125" style="15"/>
    <col min="9472" max="9472" width="72.140625" style="15" customWidth="1"/>
    <col min="9473" max="9473" width="6" style="15" customWidth="1"/>
    <col min="9474" max="9475" width="11.42578125" style="15"/>
    <col min="9476" max="9476" width="14.28515625" style="15" customWidth="1"/>
    <col min="9477" max="9727" width="11.42578125" style="15"/>
    <col min="9728" max="9728" width="72.140625" style="15" customWidth="1"/>
    <col min="9729" max="9729" width="6" style="15" customWidth="1"/>
    <col min="9730" max="9731" width="11.42578125" style="15"/>
    <col min="9732" max="9732" width="14.28515625" style="15" customWidth="1"/>
    <col min="9733" max="9983" width="11.42578125" style="15"/>
    <col min="9984" max="9984" width="72.140625" style="15" customWidth="1"/>
    <col min="9985" max="9985" width="6" style="15" customWidth="1"/>
    <col min="9986" max="9987" width="11.42578125" style="15"/>
    <col min="9988" max="9988" width="14.28515625" style="15" customWidth="1"/>
    <col min="9989" max="10239" width="11.42578125" style="15"/>
    <col min="10240" max="10240" width="72.140625" style="15" customWidth="1"/>
    <col min="10241" max="10241" width="6" style="15" customWidth="1"/>
    <col min="10242" max="10243" width="11.42578125" style="15"/>
    <col min="10244" max="10244" width="14.28515625" style="15" customWidth="1"/>
    <col min="10245" max="10495" width="11.42578125" style="15"/>
    <col min="10496" max="10496" width="72.140625" style="15" customWidth="1"/>
    <col min="10497" max="10497" width="6" style="15" customWidth="1"/>
    <col min="10498" max="10499" width="11.42578125" style="15"/>
    <col min="10500" max="10500" width="14.28515625" style="15" customWidth="1"/>
    <col min="10501" max="10751" width="11.42578125" style="15"/>
    <col min="10752" max="10752" width="72.140625" style="15" customWidth="1"/>
    <col min="10753" max="10753" width="6" style="15" customWidth="1"/>
    <col min="10754" max="10755" width="11.42578125" style="15"/>
    <col min="10756" max="10756" width="14.28515625" style="15" customWidth="1"/>
    <col min="10757" max="11007" width="11.42578125" style="15"/>
    <col min="11008" max="11008" width="72.140625" style="15" customWidth="1"/>
    <col min="11009" max="11009" width="6" style="15" customWidth="1"/>
    <col min="11010" max="11011" width="11.42578125" style="15"/>
    <col min="11012" max="11012" width="14.28515625" style="15" customWidth="1"/>
    <col min="11013" max="11263" width="11.42578125" style="15"/>
    <col min="11264" max="11264" width="72.140625" style="15" customWidth="1"/>
    <col min="11265" max="11265" width="6" style="15" customWidth="1"/>
    <col min="11266" max="11267" width="11.42578125" style="15"/>
    <col min="11268" max="11268" width="14.28515625" style="15" customWidth="1"/>
    <col min="11269" max="11519" width="11.42578125" style="15"/>
    <col min="11520" max="11520" width="72.140625" style="15" customWidth="1"/>
    <col min="11521" max="11521" width="6" style="15" customWidth="1"/>
    <col min="11522" max="11523" width="11.42578125" style="15"/>
    <col min="11524" max="11524" width="14.28515625" style="15" customWidth="1"/>
    <col min="11525" max="11775" width="11.42578125" style="15"/>
    <col min="11776" max="11776" width="72.140625" style="15" customWidth="1"/>
    <col min="11777" max="11777" width="6" style="15" customWidth="1"/>
    <col min="11778" max="11779" width="11.42578125" style="15"/>
    <col min="11780" max="11780" width="14.28515625" style="15" customWidth="1"/>
    <col min="11781" max="12031" width="11.42578125" style="15"/>
    <col min="12032" max="12032" width="72.140625" style="15" customWidth="1"/>
    <col min="12033" max="12033" width="6" style="15" customWidth="1"/>
    <col min="12034" max="12035" width="11.42578125" style="15"/>
    <col min="12036" max="12036" width="14.28515625" style="15" customWidth="1"/>
    <col min="12037" max="12287" width="11.42578125" style="15"/>
    <col min="12288" max="12288" width="72.140625" style="15" customWidth="1"/>
    <col min="12289" max="12289" width="6" style="15" customWidth="1"/>
    <col min="12290" max="12291" width="11.42578125" style="15"/>
    <col min="12292" max="12292" width="14.28515625" style="15" customWidth="1"/>
    <col min="12293" max="12543" width="11.42578125" style="15"/>
    <col min="12544" max="12544" width="72.140625" style="15" customWidth="1"/>
    <col min="12545" max="12545" width="6" style="15" customWidth="1"/>
    <col min="12546" max="12547" width="11.42578125" style="15"/>
    <col min="12548" max="12548" width="14.28515625" style="15" customWidth="1"/>
    <col min="12549" max="12799" width="11.42578125" style="15"/>
    <col min="12800" max="12800" width="72.140625" style="15" customWidth="1"/>
    <col min="12801" max="12801" width="6" style="15" customWidth="1"/>
    <col min="12802" max="12803" width="11.42578125" style="15"/>
    <col min="12804" max="12804" width="14.28515625" style="15" customWidth="1"/>
    <col min="12805" max="13055" width="11.42578125" style="15"/>
    <col min="13056" max="13056" width="72.140625" style="15" customWidth="1"/>
    <col min="13057" max="13057" width="6" style="15" customWidth="1"/>
    <col min="13058" max="13059" width="11.42578125" style="15"/>
    <col min="13060" max="13060" width="14.28515625" style="15" customWidth="1"/>
    <col min="13061" max="13311" width="11.42578125" style="15"/>
    <col min="13312" max="13312" width="72.140625" style="15" customWidth="1"/>
    <col min="13313" max="13313" width="6" style="15" customWidth="1"/>
    <col min="13314" max="13315" width="11.42578125" style="15"/>
    <col min="13316" max="13316" width="14.28515625" style="15" customWidth="1"/>
    <col min="13317" max="13567" width="11.42578125" style="15"/>
    <col min="13568" max="13568" width="72.140625" style="15" customWidth="1"/>
    <col min="13569" max="13569" width="6" style="15" customWidth="1"/>
    <col min="13570" max="13571" width="11.42578125" style="15"/>
    <col min="13572" max="13572" width="14.28515625" style="15" customWidth="1"/>
    <col min="13573" max="13823" width="11.42578125" style="15"/>
    <col min="13824" max="13824" width="72.140625" style="15" customWidth="1"/>
    <col min="13825" max="13825" width="6" style="15" customWidth="1"/>
    <col min="13826" max="13827" width="11.42578125" style="15"/>
    <col min="13828" max="13828" width="14.28515625" style="15" customWidth="1"/>
    <col min="13829" max="14079" width="11.42578125" style="15"/>
    <col min="14080" max="14080" width="72.140625" style="15" customWidth="1"/>
    <col min="14081" max="14081" width="6" style="15" customWidth="1"/>
    <col min="14082" max="14083" width="11.42578125" style="15"/>
    <col min="14084" max="14084" width="14.28515625" style="15" customWidth="1"/>
    <col min="14085" max="14335" width="11.42578125" style="15"/>
    <col min="14336" max="14336" width="72.140625" style="15" customWidth="1"/>
    <col min="14337" max="14337" width="6" style="15" customWidth="1"/>
    <col min="14338" max="14339" width="11.42578125" style="15"/>
    <col min="14340" max="14340" width="14.28515625" style="15" customWidth="1"/>
    <col min="14341" max="14591" width="11.42578125" style="15"/>
    <col min="14592" max="14592" width="72.140625" style="15" customWidth="1"/>
    <col min="14593" max="14593" width="6" style="15" customWidth="1"/>
    <col min="14594" max="14595" width="11.42578125" style="15"/>
    <col min="14596" max="14596" width="14.28515625" style="15" customWidth="1"/>
    <col min="14597" max="14847" width="11.42578125" style="15"/>
    <col min="14848" max="14848" width="72.140625" style="15" customWidth="1"/>
    <col min="14849" max="14849" width="6" style="15" customWidth="1"/>
    <col min="14850" max="14851" width="11.42578125" style="15"/>
    <col min="14852" max="14852" width="14.28515625" style="15" customWidth="1"/>
    <col min="14853" max="15103" width="11.42578125" style="15"/>
    <col min="15104" max="15104" width="72.140625" style="15" customWidth="1"/>
    <col min="15105" max="15105" width="6" style="15" customWidth="1"/>
    <col min="15106" max="15107" width="11.42578125" style="15"/>
    <col min="15108" max="15108" width="14.28515625" style="15" customWidth="1"/>
    <col min="15109" max="15359" width="11.42578125" style="15"/>
    <col min="15360" max="15360" width="72.140625" style="15" customWidth="1"/>
    <col min="15361" max="15361" width="6" style="15" customWidth="1"/>
    <col min="15362" max="15363" width="11.42578125" style="15"/>
    <col min="15364" max="15364" width="14.28515625" style="15" customWidth="1"/>
    <col min="15365" max="15615" width="11.42578125" style="15"/>
    <col min="15616" max="15616" width="72.140625" style="15" customWidth="1"/>
    <col min="15617" max="15617" width="6" style="15" customWidth="1"/>
    <col min="15618" max="15619" width="11.42578125" style="15"/>
    <col min="15620" max="15620" width="14.28515625" style="15" customWidth="1"/>
    <col min="15621" max="15871" width="11.42578125" style="15"/>
    <col min="15872" max="15872" width="72.140625" style="15" customWidth="1"/>
    <col min="15873" max="15873" width="6" style="15" customWidth="1"/>
    <col min="15874" max="15875" width="11.42578125" style="15"/>
    <col min="15876" max="15876" width="14.28515625" style="15" customWidth="1"/>
    <col min="15877" max="16127" width="11.42578125" style="15"/>
    <col min="16128" max="16128" width="72.140625" style="15" customWidth="1"/>
    <col min="16129" max="16129" width="6" style="15" customWidth="1"/>
    <col min="16130" max="16131" width="11.42578125" style="15"/>
    <col min="16132" max="16132" width="14.28515625" style="15" customWidth="1"/>
    <col min="16133" max="16384" width="11.42578125" style="15"/>
  </cols>
  <sheetData>
    <row r="1" spans="1:6" ht="18" customHeight="1" x14ac:dyDescent="0.25">
      <c r="A1" s="147" t="s">
        <v>1046</v>
      </c>
      <c r="B1" s="147"/>
      <c r="C1" s="147"/>
      <c r="D1" s="147"/>
      <c r="E1" s="147"/>
    </row>
    <row r="2" spans="1:6" ht="18" customHeight="1" x14ac:dyDescent="0.25">
      <c r="A2" s="147" t="s">
        <v>0</v>
      </c>
      <c r="B2" s="147"/>
      <c r="C2" s="147"/>
      <c r="D2" s="147"/>
      <c r="E2" s="147"/>
      <c r="F2" s="28"/>
    </row>
    <row r="3" spans="1:6" ht="18" customHeight="1" x14ac:dyDescent="0.25">
      <c r="A3" s="147" t="s">
        <v>1047</v>
      </c>
      <c r="B3" s="147"/>
      <c r="C3" s="147"/>
      <c r="D3" s="147"/>
      <c r="E3" s="147"/>
    </row>
    <row r="4" spans="1:6" ht="18" customHeight="1" x14ac:dyDescent="0.25">
      <c r="A4" s="148" t="s">
        <v>925</v>
      </c>
      <c r="B4" s="148"/>
      <c r="C4" s="148"/>
      <c r="D4" s="148"/>
      <c r="E4" s="148"/>
    </row>
    <row r="5" spans="1:6" ht="6" customHeight="1" x14ac:dyDescent="0.25">
      <c r="A5" s="84"/>
      <c r="B5" s="85"/>
      <c r="C5" s="86"/>
      <c r="D5" s="87"/>
      <c r="E5" s="87"/>
    </row>
    <row r="6" spans="1:6" ht="24.75" customHeight="1" x14ac:dyDescent="0.25">
      <c r="A6" s="82" t="s">
        <v>928</v>
      </c>
      <c r="B6" s="82" t="s">
        <v>1015</v>
      </c>
      <c r="C6" s="83" t="s">
        <v>1</v>
      </c>
      <c r="D6" s="82" t="s">
        <v>1043</v>
      </c>
      <c r="E6" s="82" t="s">
        <v>1044</v>
      </c>
      <c r="F6" s="33"/>
    </row>
    <row r="7" spans="1:6" ht="6" customHeight="1" x14ac:dyDescent="0.25">
      <c r="C7" s="35"/>
      <c r="D7" s="36"/>
      <c r="E7" s="36"/>
    </row>
    <row r="8" spans="1:6" ht="18" customHeight="1" x14ac:dyDescent="0.25">
      <c r="A8" s="43" t="s">
        <v>2</v>
      </c>
      <c r="B8" s="44" t="s">
        <v>3</v>
      </c>
      <c r="C8" s="45"/>
      <c r="D8" s="46"/>
      <c r="E8" s="46"/>
      <c r="F8" s="37"/>
    </row>
    <row r="9" spans="1:6" ht="18" customHeight="1" x14ac:dyDescent="0.25">
      <c r="A9" s="47" t="s">
        <v>4</v>
      </c>
      <c r="B9" s="48" t="s">
        <v>5</v>
      </c>
      <c r="C9" s="49"/>
      <c r="D9" s="50"/>
      <c r="E9" s="50"/>
      <c r="F9" s="37"/>
    </row>
    <row r="10" spans="1:6" ht="18" customHeight="1" x14ac:dyDescent="0.25">
      <c r="A10" s="51" t="s">
        <v>6</v>
      </c>
      <c r="B10" s="52" t="s">
        <v>7</v>
      </c>
      <c r="C10" s="53" t="s">
        <v>8</v>
      </c>
      <c r="D10" s="54">
        <f>SUM(D11:D12)</f>
        <v>578163.71610000008</v>
      </c>
      <c r="E10" s="54">
        <f>SUM(E11:E12)</f>
        <v>0</v>
      </c>
      <c r="F10" s="37"/>
    </row>
    <row r="11" spans="1:6" ht="18" customHeight="1" x14ac:dyDescent="0.25">
      <c r="A11" s="55" t="s">
        <v>9</v>
      </c>
      <c r="B11" s="56" t="s">
        <v>10</v>
      </c>
      <c r="C11" s="57"/>
      <c r="D11" s="58">
        <v>578163.71610000008</v>
      </c>
      <c r="E11" s="58">
        <v>0</v>
      </c>
      <c r="F11" s="37"/>
    </row>
    <row r="12" spans="1:6" ht="18" customHeight="1" x14ac:dyDescent="0.25">
      <c r="A12" s="55" t="s">
        <v>11</v>
      </c>
      <c r="B12" s="56" t="s">
        <v>12</v>
      </c>
      <c r="C12" s="57"/>
      <c r="D12" s="58">
        <v>0</v>
      </c>
      <c r="E12" s="58">
        <v>0</v>
      </c>
      <c r="F12" s="37"/>
    </row>
    <row r="13" spans="1:6" ht="18" customHeight="1" x14ac:dyDescent="0.25">
      <c r="A13" s="51" t="s">
        <v>13</v>
      </c>
      <c r="B13" s="52" t="s">
        <v>14</v>
      </c>
      <c r="C13" s="53" t="s">
        <v>15</v>
      </c>
      <c r="D13" s="54">
        <f>SUM(D14:D18)</f>
        <v>1120239.87185</v>
      </c>
      <c r="E13" s="54">
        <f>SUM(E14:E18)</f>
        <v>0</v>
      </c>
      <c r="F13" s="37"/>
    </row>
    <row r="14" spans="1:6" ht="18" customHeight="1" x14ac:dyDescent="0.25">
      <c r="A14" s="60" t="s">
        <v>16</v>
      </c>
      <c r="B14" s="56" t="s">
        <v>17</v>
      </c>
      <c r="C14" s="57"/>
      <c r="D14" s="58">
        <v>0</v>
      </c>
      <c r="E14" s="58">
        <v>0</v>
      </c>
      <c r="F14" s="37"/>
    </row>
    <row r="15" spans="1:6" ht="18" customHeight="1" x14ac:dyDescent="0.25">
      <c r="A15" s="60" t="s">
        <v>18</v>
      </c>
      <c r="B15" s="56" t="s">
        <v>19</v>
      </c>
      <c r="C15" s="57"/>
      <c r="D15" s="58">
        <v>0</v>
      </c>
      <c r="E15" s="58">
        <v>0</v>
      </c>
      <c r="F15" s="37"/>
    </row>
    <row r="16" spans="1:6" ht="18" customHeight="1" x14ac:dyDescent="0.25">
      <c r="A16" s="61" t="s">
        <v>20</v>
      </c>
      <c r="B16" s="56" t="s">
        <v>21</v>
      </c>
      <c r="C16" s="57"/>
      <c r="D16" s="58">
        <v>0</v>
      </c>
      <c r="E16" s="58">
        <v>0</v>
      </c>
      <c r="F16" s="37"/>
    </row>
    <row r="17" spans="1:6" ht="18" customHeight="1" x14ac:dyDescent="0.25">
      <c r="A17" s="60" t="s">
        <v>22</v>
      </c>
      <c r="B17" s="56" t="s">
        <v>23</v>
      </c>
      <c r="C17" s="57"/>
      <c r="D17" s="58">
        <v>1120239.87185</v>
      </c>
      <c r="E17" s="58">
        <v>0</v>
      </c>
      <c r="F17" s="37"/>
    </row>
    <row r="18" spans="1:6" ht="18" customHeight="1" x14ac:dyDescent="0.25">
      <c r="A18" s="60" t="s">
        <v>24</v>
      </c>
      <c r="B18" s="56" t="s">
        <v>25</v>
      </c>
      <c r="C18" s="57"/>
      <c r="D18" s="58">
        <v>0</v>
      </c>
      <c r="E18" s="58">
        <v>0</v>
      </c>
      <c r="F18" s="37"/>
    </row>
    <row r="19" spans="1:6" ht="18" customHeight="1" x14ac:dyDescent="0.25">
      <c r="A19" s="51" t="s">
        <v>26</v>
      </c>
      <c r="B19" s="52" t="s">
        <v>27</v>
      </c>
      <c r="C19" s="53" t="s">
        <v>28</v>
      </c>
      <c r="D19" s="54">
        <f>SUM(D20:D36)</f>
        <v>435499.98001000006</v>
      </c>
      <c r="E19" s="54">
        <f>SUM(E20:E36)</f>
        <v>0</v>
      </c>
      <c r="F19" s="37"/>
    </row>
    <row r="20" spans="1:6" ht="18" customHeight="1" x14ac:dyDescent="0.25">
      <c r="A20" s="60" t="s">
        <v>29</v>
      </c>
      <c r="B20" s="56" t="s">
        <v>30</v>
      </c>
      <c r="C20" s="57"/>
      <c r="D20" s="58">
        <v>232255.93552</v>
      </c>
      <c r="E20" s="58">
        <v>0</v>
      </c>
      <c r="F20" s="37"/>
    </row>
    <row r="21" spans="1:6" ht="18" customHeight="1" x14ac:dyDescent="0.25">
      <c r="A21" s="60" t="s">
        <v>31</v>
      </c>
      <c r="B21" s="56" t="s">
        <v>32</v>
      </c>
      <c r="C21" s="57"/>
      <c r="D21" s="58">
        <v>0</v>
      </c>
      <c r="E21" s="58">
        <v>0</v>
      </c>
      <c r="F21" s="37"/>
    </row>
    <row r="22" spans="1:6" ht="18" customHeight="1" x14ac:dyDescent="0.25">
      <c r="A22" s="60" t="s">
        <v>33</v>
      </c>
      <c r="B22" s="56" t="s">
        <v>34</v>
      </c>
      <c r="C22" s="57"/>
      <c r="D22" s="58">
        <v>8055.518</v>
      </c>
      <c r="E22" s="58">
        <v>0</v>
      </c>
      <c r="F22" s="37"/>
    </row>
    <row r="23" spans="1:6" ht="18" customHeight="1" x14ac:dyDescent="0.25">
      <c r="A23" s="60" t="s">
        <v>35</v>
      </c>
      <c r="B23" s="56" t="s">
        <v>36</v>
      </c>
      <c r="C23" s="57"/>
      <c r="D23" s="58">
        <v>179269.70008000001</v>
      </c>
      <c r="E23" s="58">
        <v>0</v>
      </c>
      <c r="F23" s="37"/>
    </row>
    <row r="24" spans="1:6" ht="18" customHeight="1" x14ac:dyDescent="0.25">
      <c r="A24" s="60" t="s">
        <v>37</v>
      </c>
      <c r="B24" s="56" t="s">
        <v>38</v>
      </c>
      <c r="C24" s="57"/>
      <c r="D24" s="58">
        <v>9274.6371500000005</v>
      </c>
      <c r="E24" s="58">
        <v>0</v>
      </c>
      <c r="F24" s="37"/>
    </row>
    <row r="25" spans="1:6" ht="18" customHeight="1" x14ac:dyDescent="0.25">
      <c r="A25" s="60" t="s">
        <v>39</v>
      </c>
      <c r="B25" s="56" t="s">
        <v>40</v>
      </c>
      <c r="C25" s="57"/>
      <c r="D25" s="58">
        <v>1479.2618500000001</v>
      </c>
      <c r="E25" s="58">
        <v>0</v>
      </c>
      <c r="F25" s="37"/>
    </row>
    <row r="26" spans="1:6" ht="18" customHeight="1" x14ac:dyDescent="0.25">
      <c r="A26" s="61" t="s">
        <v>41</v>
      </c>
      <c r="B26" s="56" t="s">
        <v>42</v>
      </c>
      <c r="C26" s="57"/>
      <c r="D26" s="58">
        <v>0</v>
      </c>
      <c r="E26" s="58">
        <v>0</v>
      </c>
      <c r="F26" s="37"/>
    </row>
    <row r="27" spans="1:6" ht="18" customHeight="1" x14ac:dyDescent="0.25">
      <c r="A27" s="62" t="s">
        <v>43</v>
      </c>
      <c r="B27" s="56" t="s">
        <v>44</v>
      </c>
      <c r="C27" s="57"/>
      <c r="D27" s="58">
        <v>412.00160999999997</v>
      </c>
      <c r="E27" s="58">
        <v>0</v>
      </c>
      <c r="F27" s="37"/>
    </row>
    <row r="28" spans="1:6" ht="18" customHeight="1" x14ac:dyDescent="0.25">
      <c r="A28" s="60" t="s">
        <v>45</v>
      </c>
      <c r="B28" s="56" t="s">
        <v>46</v>
      </c>
      <c r="C28" s="57"/>
      <c r="D28" s="58">
        <v>0</v>
      </c>
      <c r="E28" s="58">
        <v>0</v>
      </c>
      <c r="F28" s="37"/>
    </row>
    <row r="29" spans="1:6" ht="18" customHeight="1" x14ac:dyDescent="0.25">
      <c r="A29" s="60" t="s">
        <v>47</v>
      </c>
      <c r="B29" s="56" t="s">
        <v>48</v>
      </c>
      <c r="C29" s="57"/>
      <c r="D29" s="58">
        <v>0</v>
      </c>
      <c r="E29" s="58">
        <v>0</v>
      </c>
      <c r="F29" s="37"/>
    </row>
    <row r="30" spans="1:6" ht="18" customHeight="1" x14ac:dyDescent="0.25">
      <c r="A30" s="60" t="s">
        <v>49</v>
      </c>
      <c r="B30" s="56" t="s">
        <v>50</v>
      </c>
      <c r="C30" s="57"/>
      <c r="D30" s="58">
        <v>0</v>
      </c>
      <c r="E30" s="58">
        <v>0</v>
      </c>
      <c r="F30" s="37"/>
    </row>
    <row r="31" spans="1:6" ht="18" customHeight="1" x14ac:dyDescent="0.25">
      <c r="A31" s="60" t="s">
        <v>51</v>
      </c>
      <c r="B31" s="56" t="s">
        <v>52</v>
      </c>
      <c r="C31" s="57"/>
      <c r="D31" s="58">
        <v>0</v>
      </c>
      <c r="E31" s="58">
        <v>0</v>
      </c>
      <c r="F31" s="37"/>
    </row>
    <row r="32" spans="1:6" ht="18" customHeight="1" x14ac:dyDescent="0.25">
      <c r="A32" s="60" t="s">
        <v>1025</v>
      </c>
      <c r="B32" s="56" t="s">
        <v>1026</v>
      </c>
      <c r="C32" s="57"/>
      <c r="D32" s="58">
        <v>0</v>
      </c>
      <c r="E32" s="58">
        <v>0</v>
      </c>
      <c r="F32" s="37"/>
    </row>
    <row r="33" spans="1:6" ht="18" customHeight="1" x14ac:dyDescent="0.25">
      <c r="A33" s="60" t="s">
        <v>1027</v>
      </c>
      <c r="B33" s="56" t="s">
        <v>1028</v>
      </c>
      <c r="C33" s="57"/>
      <c r="D33" s="58">
        <v>0</v>
      </c>
      <c r="E33" s="58">
        <v>0</v>
      </c>
      <c r="F33" s="37"/>
    </row>
    <row r="34" spans="1:6" ht="18" customHeight="1" x14ac:dyDescent="0.25">
      <c r="A34" s="60" t="s">
        <v>53</v>
      </c>
      <c r="B34" s="56" t="s">
        <v>54</v>
      </c>
      <c r="C34" s="57"/>
      <c r="D34" s="58">
        <v>0</v>
      </c>
      <c r="E34" s="58">
        <v>0</v>
      </c>
      <c r="F34" s="37"/>
    </row>
    <row r="35" spans="1:6" ht="18" customHeight="1" x14ac:dyDescent="0.25">
      <c r="A35" s="60" t="s">
        <v>55</v>
      </c>
      <c r="B35" s="56" t="s">
        <v>56</v>
      </c>
      <c r="C35" s="57"/>
      <c r="D35" s="58">
        <v>4752.9258</v>
      </c>
      <c r="E35" s="58">
        <v>0</v>
      </c>
      <c r="F35" s="37"/>
    </row>
    <row r="36" spans="1:6" ht="18" customHeight="1" x14ac:dyDescent="0.25">
      <c r="A36" s="60" t="s">
        <v>57</v>
      </c>
      <c r="B36" s="56" t="s">
        <v>58</v>
      </c>
      <c r="C36" s="57"/>
      <c r="D36" s="58">
        <v>0</v>
      </c>
      <c r="E36" s="58">
        <v>0</v>
      </c>
      <c r="F36" s="37"/>
    </row>
    <row r="37" spans="1:6" ht="18" customHeight="1" x14ac:dyDescent="0.25">
      <c r="A37" s="51" t="s">
        <v>59</v>
      </c>
      <c r="B37" s="52" t="s">
        <v>60</v>
      </c>
      <c r="C37" s="53" t="s">
        <v>61</v>
      </c>
      <c r="D37" s="54">
        <f>SUM(D38:D42)</f>
        <v>45320.489950000003</v>
      </c>
      <c r="E37" s="54">
        <f>SUM(E38:E42)</f>
        <v>0</v>
      </c>
      <c r="F37" s="37"/>
    </row>
    <row r="38" spans="1:6" ht="18" customHeight="1" x14ac:dyDescent="0.25">
      <c r="A38" s="60" t="s">
        <v>62</v>
      </c>
      <c r="B38" s="56" t="s">
        <v>63</v>
      </c>
      <c r="C38" s="57"/>
      <c r="D38" s="58">
        <v>45320.489950000003</v>
      </c>
      <c r="E38" s="58">
        <v>0</v>
      </c>
      <c r="F38" s="37"/>
    </row>
    <row r="39" spans="1:6" ht="18" customHeight="1" x14ac:dyDescent="0.25">
      <c r="A39" s="60" t="s">
        <v>64</v>
      </c>
      <c r="B39" s="56" t="s">
        <v>65</v>
      </c>
      <c r="C39" s="57"/>
      <c r="D39" s="58">
        <v>0</v>
      </c>
      <c r="E39" s="58">
        <v>0</v>
      </c>
      <c r="F39" s="37"/>
    </row>
    <row r="40" spans="1:6" ht="18" customHeight="1" x14ac:dyDescent="0.25">
      <c r="A40" s="60" t="s">
        <v>66</v>
      </c>
      <c r="B40" s="56" t="s">
        <v>67</v>
      </c>
      <c r="C40" s="57"/>
      <c r="D40" s="58">
        <v>0</v>
      </c>
      <c r="E40" s="58">
        <v>0</v>
      </c>
      <c r="F40" s="37"/>
    </row>
    <row r="41" spans="1:6" ht="18" customHeight="1" x14ac:dyDescent="0.25">
      <c r="A41" s="60" t="s">
        <v>68</v>
      </c>
      <c r="B41" s="56" t="s">
        <v>69</v>
      </c>
      <c r="C41" s="57"/>
      <c r="D41" s="58">
        <v>0</v>
      </c>
      <c r="E41" s="58">
        <v>0</v>
      </c>
      <c r="F41" s="37"/>
    </row>
    <row r="42" spans="1:6" ht="18" customHeight="1" x14ac:dyDescent="0.25">
      <c r="A42" s="60" t="s">
        <v>70</v>
      </c>
      <c r="B42" s="56" t="s">
        <v>71</v>
      </c>
      <c r="C42" s="57"/>
      <c r="D42" s="58">
        <v>0</v>
      </c>
      <c r="E42" s="58">
        <v>0</v>
      </c>
      <c r="F42" s="37"/>
    </row>
    <row r="43" spans="1:6" ht="18" customHeight="1" x14ac:dyDescent="0.25">
      <c r="A43" s="51" t="s">
        <v>72</v>
      </c>
      <c r="B43" s="52" t="s">
        <v>73</v>
      </c>
      <c r="C43" s="53" t="s">
        <v>74</v>
      </c>
      <c r="D43" s="54">
        <f>SUM(D44:D46)</f>
        <v>4323.5201799999995</v>
      </c>
      <c r="E43" s="54">
        <f>SUM(E44:E46)</f>
        <v>0</v>
      </c>
      <c r="F43" s="37"/>
    </row>
    <row r="44" spans="1:6" ht="18" customHeight="1" x14ac:dyDescent="0.25">
      <c r="A44" s="60" t="s">
        <v>75</v>
      </c>
      <c r="B44" s="56" t="s">
        <v>76</v>
      </c>
      <c r="C44" s="57"/>
      <c r="D44" s="58">
        <v>4323.5201799999995</v>
      </c>
      <c r="E44" s="58">
        <v>0</v>
      </c>
      <c r="F44" s="37"/>
    </row>
    <row r="45" spans="1:6" ht="18" customHeight="1" x14ac:dyDescent="0.25">
      <c r="A45" s="60" t="s">
        <v>77</v>
      </c>
      <c r="B45" s="56" t="s">
        <v>78</v>
      </c>
      <c r="C45" s="57"/>
      <c r="D45" s="58">
        <v>0</v>
      </c>
      <c r="E45" s="58">
        <v>0</v>
      </c>
      <c r="F45" s="37"/>
    </row>
    <row r="46" spans="1:6" ht="18" customHeight="1" x14ac:dyDescent="0.25">
      <c r="A46" s="60" t="s">
        <v>79</v>
      </c>
      <c r="B46" s="56" t="s">
        <v>80</v>
      </c>
      <c r="C46" s="57"/>
      <c r="D46" s="58">
        <v>0</v>
      </c>
      <c r="E46" s="58">
        <v>0</v>
      </c>
      <c r="F46" s="37"/>
    </row>
    <row r="47" spans="1:6" ht="18" customHeight="1" x14ac:dyDescent="0.25">
      <c r="A47" s="66"/>
      <c r="B47" s="48" t="s">
        <v>81</v>
      </c>
      <c r="C47" s="49"/>
      <c r="D47" s="68">
        <f>+D43++D37+D19+D13+D10</f>
        <v>2183547.57809</v>
      </c>
      <c r="E47" s="68">
        <f>+E43++E37+E19+E13+E10</f>
        <v>0</v>
      </c>
      <c r="F47" s="37"/>
    </row>
    <row r="48" spans="1:6" ht="18" customHeight="1" x14ac:dyDescent="0.25">
      <c r="A48" s="78"/>
      <c r="B48" s="79"/>
      <c r="C48" s="80"/>
      <c r="D48" s="81"/>
      <c r="E48" s="81"/>
      <c r="F48" s="37"/>
    </row>
    <row r="49" spans="1:6" ht="18" customHeight="1" x14ac:dyDescent="0.25">
      <c r="A49" s="47" t="s">
        <v>82</v>
      </c>
      <c r="B49" s="48" t="s">
        <v>83</v>
      </c>
      <c r="C49" s="49"/>
      <c r="D49" s="50"/>
      <c r="E49" s="50"/>
      <c r="F49" s="37"/>
    </row>
    <row r="50" spans="1:6" ht="18" customHeight="1" x14ac:dyDescent="0.25">
      <c r="A50" s="51" t="s">
        <v>84</v>
      </c>
      <c r="B50" s="52" t="s">
        <v>85</v>
      </c>
      <c r="C50" s="53" t="s">
        <v>86</v>
      </c>
      <c r="D50" s="54">
        <f>SUM(D51:D55)</f>
        <v>0</v>
      </c>
      <c r="E50" s="54">
        <f>SUM(E51:E55)</f>
        <v>0</v>
      </c>
      <c r="F50" s="37"/>
    </row>
    <row r="51" spans="1:6" ht="18" customHeight="1" x14ac:dyDescent="0.25">
      <c r="A51" s="60" t="s">
        <v>87</v>
      </c>
      <c r="B51" s="56" t="s">
        <v>88</v>
      </c>
      <c r="C51" s="57"/>
      <c r="D51" s="58">
        <v>0</v>
      </c>
      <c r="E51" s="58">
        <v>0</v>
      </c>
      <c r="F51" s="37"/>
    </row>
    <row r="52" spans="1:6" ht="18" customHeight="1" x14ac:dyDescent="0.25">
      <c r="A52" s="60" t="s">
        <v>89</v>
      </c>
      <c r="B52" s="56" t="s">
        <v>90</v>
      </c>
      <c r="C52" s="57"/>
      <c r="D52" s="58">
        <v>0</v>
      </c>
      <c r="E52" s="58">
        <v>0</v>
      </c>
      <c r="F52" s="37"/>
    </row>
    <row r="53" spans="1:6" ht="18" customHeight="1" x14ac:dyDescent="0.25">
      <c r="A53" s="61" t="s">
        <v>91</v>
      </c>
      <c r="B53" s="56" t="s">
        <v>92</v>
      </c>
      <c r="C53" s="57"/>
      <c r="D53" s="58">
        <v>0</v>
      </c>
      <c r="E53" s="58">
        <v>0</v>
      </c>
      <c r="F53" s="37"/>
    </row>
    <row r="54" spans="1:6" ht="18" customHeight="1" x14ac:dyDescent="0.25">
      <c r="A54" s="60" t="s">
        <v>93</v>
      </c>
      <c r="B54" s="56" t="s">
        <v>94</v>
      </c>
      <c r="C54" s="57"/>
      <c r="D54" s="58">
        <v>0</v>
      </c>
      <c r="E54" s="58">
        <v>0</v>
      </c>
      <c r="F54" s="37"/>
    </row>
    <row r="55" spans="1:6" ht="18" customHeight="1" x14ac:dyDescent="0.25">
      <c r="A55" s="60" t="s">
        <v>95</v>
      </c>
      <c r="B55" s="56" t="s">
        <v>96</v>
      </c>
      <c r="C55" s="57"/>
      <c r="D55" s="58">
        <v>0</v>
      </c>
      <c r="E55" s="58">
        <v>0</v>
      </c>
      <c r="F55" s="37"/>
    </row>
    <row r="56" spans="1:6" ht="18" customHeight="1" x14ac:dyDescent="0.25">
      <c r="A56" s="51" t="s">
        <v>97</v>
      </c>
      <c r="B56" s="52" t="s">
        <v>98</v>
      </c>
      <c r="C56" s="53" t="s">
        <v>99</v>
      </c>
      <c r="D56" s="54">
        <f>SUM(D57:D63)</f>
        <v>0</v>
      </c>
      <c r="E56" s="54">
        <f>SUM(E57:E63)</f>
        <v>0</v>
      </c>
      <c r="F56" s="37"/>
    </row>
    <row r="57" spans="1:6" ht="18" customHeight="1" x14ac:dyDescent="0.25">
      <c r="A57" s="60" t="s">
        <v>100</v>
      </c>
      <c r="B57" s="56" t="s">
        <v>101</v>
      </c>
      <c r="C57" s="57"/>
      <c r="D57" s="58">
        <v>0</v>
      </c>
      <c r="E57" s="58">
        <v>0</v>
      </c>
      <c r="F57" s="37"/>
    </row>
    <row r="58" spans="1:6" ht="18" customHeight="1" x14ac:dyDescent="0.25">
      <c r="A58" s="61" t="s">
        <v>102</v>
      </c>
      <c r="B58" s="56" t="s">
        <v>103</v>
      </c>
      <c r="C58" s="57"/>
      <c r="D58" s="58">
        <v>0</v>
      </c>
      <c r="E58" s="58">
        <v>0</v>
      </c>
      <c r="F58" s="37"/>
    </row>
    <row r="59" spans="1:6" ht="18" customHeight="1" x14ac:dyDescent="0.25">
      <c r="A59" s="62" t="s">
        <v>104</v>
      </c>
      <c r="B59" s="56" t="s">
        <v>105</v>
      </c>
      <c r="C59" s="57"/>
      <c r="D59" s="58">
        <v>0</v>
      </c>
      <c r="E59" s="58">
        <v>0</v>
      </c>
      <c r="F59" s="37"/>
    </row>
    <row r="60" spans="1:6" ht="18" customHeight="1" x14ac:dyDescent="0.25">
      <c r="A60" s="60" t="s">
        <v>106</v>
      </c>
      <c r="B60" s="56" t="s">
        <v>107</v>
      </c>
      <c r="C60" s="57"/>
      <c r="D60" s="58">
        <v>0</v>
      </c>
      <c r="E60" s="58">
        <v>0</v>
      </c>
      <c r="F60" s="37"/>
    </row>
    <row r="61" spans="1:6" ht="18" customHeight="1" x14ac:dyDescent="0.25">
      <c r="A61" s="60" t="s">
        <v>108</v>
      </c>
      <c r="B61" s="56" t="s">
        <v>109</v>
      </c>
      <c r="C61" s="57"/>
      <c r="D61" s="58">
        <v>0</v>
      </c>
      <c r="E61" s="58">
        <v>0</v>
      </c>
      <c r="F61" s="37"/>
    </row>
    <row r="62" spans="1:6" ht="18" customHeight="1" x14ac:dyDescent="0.25">
      <c r="A62" s="60" t="s">
        <v>110</v>
      </c>
      <c r="B62" s="56" t="s">
        <v>111</v>
      </c>
      <c r="C62" s="57"/>
      <c r="D62" s="58">
        <v>0</v>
      </c>
      <c r="E62" s="58">
        <v>0</v>
      </c>
      <c r="F62" s="37"/>
    </row>
    <row r="63" spans="1:6" ht="18" customHeight="1" x14ac:dyDescent="0.25">
      <c r="A63" s="60" t="s">
        <v>112</v>
      </c>
      <c r="B63" s="56" t="s">
        <v>113</v>
      </c>
      <c r="C63" s="57"/>
      <c r="D63" s="58">
        <v>0</v>
      </c>
      <c r="E63" s="58">
        <v>0</v>
      </c>
      <c r="F63" s="37"/>
    </row>
    <row r="64" spans="1:6" ht="18" customHeight="1" x14ac:dyDescent="0.25">
      <c r="A64" s="51" t="s">
        <v>114</v>
      </c>
      <c r="B64" s="52" t="s">
        <v>115</v>
      </c>
      <c r="C64" s="53" t="s">
        <v>116</v>
      </c>
      <c r="D64" s="54">
        <f>SUM(D65:D73)</f>
        <v>3001899.2226100005</v>
      </c>
      <c r="E64" s="54">
        <f>SUM(E65:E73)</f>
        <v>0</v>
      </c>
      <c r="F64" s="37"/>
    </row>
    <row r="65" spans="1:6" ht="18" customHeight="1" x14ac:dyDescent="0.25">
      <c r="A65" s="55" t="s">
        <v>117</v>
      </c>
      <c r="B65" s="56" t="s">
        <v>118</v>
      </c>
      <c r="C65" s="57"/>
      <c r="D65" s="58">
        <v>952099.13919000002</v>
      </c>
      <c r="E65" s="58">
        <v>0</v>
      </c>
      <c r="F65" s="37"/>
    </row>
    <row r="66" spans="1:6" ht="18" customHeight="1" x14ac:dyDescent="0.25">
      <c r="A66" s="55" t="s">
        <v>119</v>
      </c>
      <c r="B66" s="56" t="s">
        <v>120</v>
      </c>
      <c r="C66" s="57"/>
      <c r="D66" s="58">
        <v>0</v>
      </c>
      <c r="E66" s="58">
        <v>0</v>
      </c>
      <c r="F66" s="37"/>
    </row>
    <row r="67" spans="1:6" ht="18" customHeight="1" x14ac:dyDescent="0.25">
      <c r="A67" s="55" t="s">
        <v>121</v>
      </c>
      <c r="B67" s="56" t="s">
        <v>122</v>
      </c>
      <c r="C67" s="57"/>
      <c r="D67" s="58">
        <v>0</v>
      </c>
      <c r="E67" s="58">
        <v>0</v>
      </c>
      <c r="F67" s="37"/>
    </row>
    <row r="68" spans="1:6" ht="18" customHeight="1" x14ac:dyDescent="0.25">
      <c r="A68" s="55" t="s">
        <v>123</v>
      </c>
      <c r="B68" s="56" t="s">
        <v>124</v>
      </c>
      <c r="C68" s="57"/>
      <c r="D68" s="58">
        <v>2029918.5942800001</v>
      </c>
      <c r="E68" s="58">
        <v>0</v>
      </c>
      <c r="F68" s="37"/>
    </row>
    <row r="69" spans="1:6" ht="18" customHeight="1" x14ac:dyDescent="0.25">
      <c r="A69" s="55" t="s">
        <v>125</v>
      </c>
      <c r="B69" s="56" t="s">
        <v>126</v>
      </c>
      <c r="C69" s="57"/>
      <c r="D69" s="58">
        <v>0</v>
      </c>
      <c r="E69" s="58">
        <v>0</v>
      </c>
      <c r="F69" s="37"/>
    </row>
    <row r="70" spans="1:6" ht="18" customHeight="1" x14ac:dyDescent="0.25">
      <c r="A70" s="55" t="s">
        <v>127</v>
      </c>
      <c r="B70" s="56" t="s">
        <v>128</v>
      </c>
      <c r="C70" s="57"/>
      <c r="D70" s="58">
        <v>0</v>
      </c>
      <c r="E70" s="58">
        <v>0</v>
      </c>
      <c r="F70" s="37"/>
    </row>
    <row r="71" spans="1:6" ht="18" customHeight="1" x14ac:dyDescent="0.25">
      <c r="A71" s="55" t="s">
        <v>129</v>
      </c>
      <c r="B71" s="56" t="s">
        <v>130</v>
      </c>
      <c r="C71" s="57"/>
      <c r="D71" s="58">
        <v>0</v>
      </c>
      <c r="E71" s="58">
        <v>0</v>
      </c>
      <c r="F71" s="37"/>
    </row>
    <row r="72" spans="1:6" ht="18" customHeight="1" x14ac:dyDescent="0.25">
      <c r="A72" s="60" t="s">
        <v>131</v>
      </c>
      <c r="B72" s="56" t="s">
        <v>132</v>
      </c>
      <c r="C72" s="57"/>
      <c r="D72" s="58">
        <v>19881.489140000001</v>
      </c>
      <c r="E72" s="58">
        <v>0</v>
      </c>
      <c r="F72" s="37"/>
    </row>
    <row r="73" spans="1:6" ht="18" customHeight="1" x14ac:dyDescent="0.25">
      <c r="A73" s="55" t="s">
        <v>133</v>
      </c>
      <c r="B73" s="56" t="s">
        <v>134</v>
      </c>
      <c r="C73" s="57"/>
      <c r="D73" s="58">
        <v>0</v>
      </c>
      <c r="E73" s="58">
        <v>0</v>
      </c>
      <c r="F73" s="37"/>
    </row>
    <row r="74" spans="1:6" ht="18" customHeight="1" x14ac:dyDescent="0.25">
      <c r="A74" s="51" t="s">
        <v>135</v>
      </c>
      <c r="B74" s="52" t="s">
        <v>136</v>
      </c>
      <c r="C74" s="53" t="s">
        <v>137</v>
      </c>
      <c r="D74" s="54">
        <f>SUM(D75:D80)</f>
        <v>0</v>
      </c>
      <c r="E74" s="54">
        <f>SUM(E75:E80)</f>
        <v>0</v>
      </c>
      <c r="F74" s="37"/>
    </row>
    <row r="75" spans="1:6" ht="18" customHeight="1" x14ac:dyDescent="0.25">
      <c r="A75" s="55" t="s">
        <v>138</v>
      </c>
      <c r="B75" s="56" t="s">
        <v>139</v>
      </c>
      <c r="C75" s="57"/>
      <c r="D75" s="58">
        <v>0</v>
      </c>
      <c r="E75" s="58">
        <v>0</v>
      </c>
      <c r="F75" s="37"/>
    </row>
    <row r="76" spans="1:6" ht="18" customHeight="1" x14ac:dyDescent="0.25">
      <c r="A76" s="55" t="s">
        <v>140</v>
      </c>
      <c r="B76" s="56" t="s">
        <v>141</v>
      </c>
      <c r="C76" s="57"/>
      <c r="D76" s="58">
        <v>0</v>
      </c>
      <c r="E76" s="58">
        <v>0</v>
      </c>
      <c r="F76" s="37"/>
    </row>
    <row r="77" spans="1:6" ht="18" customHeight="1" x14ac:dyDescent="0.25">
      <c r="A77" s="55" t="s">
        <v>142</v>
      </c>
      <c r="B77" s="56" t="s">
        <v>143</v>
      </c>
      <c r="C77" s="57"/>
      <c r="D77" s="58">
        <v>0</v>
      </c>
      <c r="E77" s="58">
        <v>0</v>
      </c>
      <c r="F77" s="37"/>
    </row>
    <row r="78" spans="1:6" ht="18" customHeight="1" x14ac:dyDescent="0.25">
      <c r="A78" s="55" t="s">
        <v>144</v>
      </c>
      <c r="B78" s="56" t="s">
        <v>145</v>
      </c>
      <c r="C78" s="57"/>
      <c r="D78" s="58">
        <v>0</v>
      </c>
      <c r="E78" s="58">
        <v>0</v>
      </c>
      <c r="F78" s="37"/>
    </row>
    <row r="79" spans="1:6" ht="18" customHeight="1" x14ac:dyDescent="0.25">
      <c r="A79" s="60" t="s">
        <v>146</v>
      </c>
      <c r="B79" s="56" t="s">
        <v>147</v>
      </c>
      <c r="C79" s="57"/>
      <c r="D79" s="58">
        <v>0</v>
      </c>
      <c r="E79" s="58">
        <v>0</v>
      </c>
      <c r="F79" s="37"/>
    </row>
    <row r="80" spans="1:6" ht="18" customHeight="1" x14ac:dyDescent="0.25">
      <c r="A80" s="55" t="s">
        <v>148</v>
      </c>
      <c r="B80" s="56" t="s">
        <v>149</v>
      </c>
      <c r="C80" s="57"/>
      <c r="D80" s="58">
        <v>0</v>
      </c>
      <c r="E80" s="58">
        <v>0</v>
      </c>
      <c r="F80" s="37"/>
    </row>
    <row r="81" spans="1:6" ht="18" customHeight="1" x14ac:dyDescent="0.25">
      <c r="A81" s="51" t="s">
        <v>150</v>
      </c>
      <c r="B81" s="52" t="s">
        <v>151</v>
      </c>
      <c r="C81" s="53" t="s">
        <v>152</v>
      </c>
      <c r="D81" s="54">
        <f>SUM(D82:D85)</f>
        <v>0</v>
      </c>
      <c r="E81" s="54">
        <f>SUM(E82:E85)</f>
        <v>0</v>
      </c>
      <c r="F81" s="37"/>
    </row>
    <row r="82" spans="1:6" ht="18" customHeight="1" x14ac:dyDescent="0.25">
      <c r="A82" s="60" t="s">
        <v>153</v>
      </c>
      <c r="B82" s="56" t="s">
        <v>154</v>
      </c>
      <c r="C82" s="57"/>
      <c r="D82" s="58">
        <v>0</v>
      </c>
      <c r="E82" s="58">
        <v>0</v>
      </c>
      <c r="F82" s="37"/>
    </row>
    <row r="83" spans="1:6" ht="18" customHeight="1" x14ac:dyDescent="0.25">
      <c r="A83" s="60" t="s">
        <v>155</v>
      </c>
      <c r="B83" s="56" t="s">
        <v>156</v>
      </c>
      <c r="C83" s="57"/>
      <c r="D83" s="58">
        <v>0</v>
      </c>
      <c r="E83" s="58">
        <v>0</v>
      </c>
      <c r="F83" s="37"/>
    </row>
    <row r="84" spans="1:6" ht="18" customHeight="1" x14ac:dyDescent="0.25">
      <c r="A84" s="60" t="s">
        <v>157</v>
      </c>
      <c r="B84" s="56" t="s">
        <v>158</v>
      </c>
      <c r="C84" s="57"/>
      <c r="D84" s="58">
        <v>0</v>
      </c>
      <c r="E84" s="58">
        <v>0</v>
      </c>
      <c r="F84" s="37"/>
    </row>
    <row r="85" spans="1:6" ht="18" customHeight="1" x14ac:dyDescent="0.25">
      <c r="A85" s="60" t="s">
        <v>159</v>
      </c>
      <c r="B85" s="56" t="s">
        <v>160</v>
      </c>
      <c r="C85" s="57"/>
      <c r="D85" s="58">
        <v>0</v>
      </c>
      <c r="E85" s="58">
        <v>0</v>
      </c>
      <c r="F85" s="37"/>
    </row>
    <row r="86" spans="1:6" ht="18" customHeight="1" x14ac:dyDescent="0.25">
      <c r="A86" s="51" t="s">
        <v>161</v>
      </c>
      <c r="B86" s="52" t="s">
        <v>162</v>
      </c>
      <c r="C86" s="53" t="s">
        <v>163</v>
      </c>
      <c r="D86" s="54">
        <f>SUM(D87:D89)</f>
        <v>0</v>
      </c>
      <c r="E86" s="54">
        <f>SUM(E87:E89)</f>
        <v>0</v>
      </c>
      <c r="F86" s="37"/>
    </row>
    <row r="87" spans="1:6" ht="18" customHeight="1" x14ac:dyDescent="0.25">
      <c r="A87" s="60" t="s">
        <v>164</v>
      </c>
      <c r="B87" s="56" t="s">
        <v>165</v>
      </c>
      <c r="C87" s="57"/>
      <c r="D87" s="58">
        <v>0</v>
      </c>
      <c r="E87" s="58">
        <v>0</v>
      </c>
      <c r="F87" s="37"/>
    </row>
    <row r="88" spans="1:6" ht="18" customHeight="1" x14ac:dyDescent="0.25">
      <c r="A88" s="60" t="s">
        <v>166</v>
      </c>
      <c r="B88" s="56" t="s">
        <v>167</v>
      </c>
      <c r="C88" s="57"/>
      <c r="D88" s="58">
        <v>0</v>
      </c>
      <c r="E88" s="58">
        <v>0</v>
      </c>
      <c r="F88" s="37"/>
    </row>
    <row r="89" spans="1:6" ht="18" customHeight="1" x14ac:dyDescent="0.25">
      <c r="A89" s="60" t="s">
        <v>168</v>
      </c>
      <c r="B89" s="56" t="s">
        <v>169</v>
      </c>
      <c r="C89" s="57"/>
      <c r="D89" s="58">
        <v>0</v>
      </c>
      <c r="E89" s="58">
        <v>0</v>
      </c>
      <c r="F89" s="37"/>
    </row>
    <row r="90" spans="1:6" ht="18" customHeight="1" x14ac:dyDescent="0.25">
      <c r="A90" s="66"/>
      <c r="B90" s="67" t="s">
        <v>170</v>
      </c>
      <c r="C90" s="49"/>
      <c r="D90" s="68">
        <f>+D86+D81+D74+D64+D56+D50</f>
        <v>3001899.2226100005</v>
      </c>
      <c r="E90" s="68">
        <f>+E86+E81+E74+E64+E56+E50</f>
        <v>0</v>
      </c>
      <c r="F90" s="37"/>
    </row>
    <row r="91" spans="1:6" ht="18" customHeight="1" x14ac:dyDescent="0.25">
      <c r="A91" s="69"/>
      <c r="B91" s="44" t="s">
        <v>171</v>
      </c>
      <c r="C91" s="45"/>
      <c r="D91" s="70">
        <f>+D90+D47</f>
        <v>5185446.8007000005</v>
      </c>
      <c r="E91" s="70">
        <f>+E90+E47</f>
        <v>0</v>
      </c>
      <c r="F91" s="37"/>
    </row>
    <row r="92" spans="1:6" ht="18" customHeight="1" x14ac:dyDescent="0.25">
      <c r="A92" s="78"/>
      <c r="B92" s="79"/>
      <c r="C92" s="80"/>
      <c r="D92" s="81" t="s">
        <v>172</v>
      </c>
      <c r="E92" s="81" t="s">
        <v>172</v>
      </c>
      <c r="F92" s="36"/>
    </row>
    <row r="93" spans="1:6" ht="18" customHeight="1" x14ac:dyDescent="0.25">
      <c r="A93" s="73" t="s">
        <v>173</v>
      </c>
      <c r="B93" s="44" t="s">
        <v>174</v>
      </c>
      <c r="C93" s="74"/>
      <c r="D93" s="75"/>
      <c r="E93" s="75"/>
      <c r="F93" s="36"/>
    </row>
    <row r="94" spans="1:6" ht="18" customHeight="1" x14ac:dyDescent="0.25">
      <c r="A94" s="71" t="s">
        <v>175</v>
      </c>
      <c r="B94" s="48" t="s">
        <v>176</v>
      </c>
      <c r="C94" s="72"/>
      <c r="D94" s="68"/>
      <c r="E94" s="68"/>
      <c r="F94" s="36"/>
    </row>
    <row r="95" spans="1:6" ht="18" customHeight="1" x14ac:dyDescent="0.25">
      <c r="A95" s="51" t="s">
        <v>177</v>
      </c>
      <c r="B95" s="52" t="s">
        <v>178</v>
      </c>
      <c r="C95" s="53" t="s">
        <v>179</v>
      </c>
      <c r="D95" s="54">
        <f>SUM(D96:D105)</f>
        <v>81364.384210000004</v>
      </c>
      <c r="E95" s="54">
        <f>SUM(E96:E105)</f>
        <v>0</v>
      </c>
      <c r="F95" s="37"/>
    </row>
    <row r="96" spans="1:6" ht="18" customHeight="1" x14ac:dyDescent="0.25">
      <c r="A96" s="60" t="s">
        <v>180</v>
      </c>
      <c r="B96" s="56" t="s">
        <v>181</v>
      </c>
      <c r="C96" s="57"/>
      <c r="D96" s="58">
        <v>1245.3886200000002</v>
      </c>
      <c r="E96" s="58">
        <v>0</v>
      </c>
      <c r="F96" s="37"/>
    </row>
    <row r="97" spans="1:6" ht="18" customHeight="1" x14ac:dyDescent="0.25">
      <c r="A97" s="60" t="s">
        <v>182</v>
      </c>
      <c r="B97" s="56" t="s">
        <v>183</v>
      </c>
      <c r="C97" s="57"/>
      <c r="D97" s="58">
        <v>45095.274229999995</v>
      </c>
      <c r="E97" s="58">
        <v>0</v>
      </c>
      <c r="F97" s="37"/>
    </row>
    <row r="98" spans="1:6" ht="18" customHeight="1" x14ac:dyDescent="0.25">
      <c r="A98" s="60" t="s">
        <v>184</v>
      </c>
      <c r="B98" s="56" t="s">
        <v>185</v>
      </c>
      <c r="C98" s="57"/>
      <c r="D98" s="58">
        <v>35018.913359999999</v>
      </c>
      <c r="E98" s="58">
        <v>0</v>
      </c>
      <c r="F98" s="37"/>
    </row>
    <row r="99" spans="1:6" ht="18" customHeight="1" x14ac:dyDescent="0.25">
      <c r="A99" s="60" t="s">
        <v>186</v>
      </c>
      <c r="B99" s="56" t="s">
        <v>187</v>
      </c>
      <c r="C99" s="57"/>
      <c r="D99" s="58">
        <v>4.8079999999999998</v>
      </c>
      <c r="E99" s="58">
        <v>0</v>
      </c>
      <c r="F99" s="37"/>
    </row>
    <row r="100" spans="1:6" ht="18" customHeight="1" x14ac:dyDescent="0.25">
      <c r="A100" s="60" t="s">
        <v>188</v>
      </c>
      <c r="B100" s="56" t="s">
        <v>189</v>
      </c>
      <c r="C100" s="57"/>
      <c r="D100" s="58">
        <v>0</v>
      </c>
      <c r="E100" s="58">
        <v>0</v>
      </c>
      <c r="F100" s="37"/>
    </row>
    <row r="101" spans="1:6" ht="18" customHeight="1" x14ac:dyDescent="0.25">
      <c r="A101" s="60" t="s">
        <v>190</v>
      </c>
      <c r="B101" s="56" t="s">
        <v>191</v>
      </c>
      <c r="C101" s="57"/>
      <c r="D101" s="58">
        <v>0</v>
      </c>
      <c r="E101" s="58">
        <v>0</v>
      </c>
      <c r="F101" s="37"/>
    </row>
    <row r="102" spans="1:6" ht="18" customHeight="1" x14ac:dyDescent="0.25">
      <c r="A102" s="60" t="s">
        <v>192</v>
      </c>
      <c r="B102" s="56" t="s">
        <v>193</v>
      </c>
      <c r="C102" s="57"/>
      <c r="D102" s="58">
        <v>0</v>
      </c>
      <c r="E102" s="58">
        <v>0</v>
      </c>
      <c r="F102" s="37"/>
    </row>
    <row r="103" spans="1:6" ht="18" customHeight="1" x14ac:dyDescent="0.25">
      <c r="A103" s="60" t="s">
        <v>194</v>
      </c>
      <c r="B103" s="56" t="s">
        <v>195</v>
      </c>
      <c r="C103" s="57"/>
      <c r="D103" s="58">
        <v>0</v>
      </c>
      <c r="E103" s="58">
        <v>0</v>
      </c>
      <c r="F103" s="37"/>
    </row>
    <row r="104" spans="1:6" ht="18" customHeight="1" x14ac:dyDescent="0.25">
      <c r="A104" s="63" t="s">
        <v>196</v>
      </c>
      <c r="B104" s="56" t="s">
        <v>197</v>
      </c>
      <c r="C104" s="57"/>
      <c r="D104" s="58">
        <v>0</v>
      </c>
      <c r="E104" s="58">
        <v>0</v>
      </c>
      <c r="F104" s="37"/>
    </row>
    <row r="105" spans="1:6" ht="18" customHeight="1" x14ac:dyDescent="0.25">
      <c r="A105" s="60" t="s">
        <v>198</v>
      </c>
      <c r="B105" s="56" t="s">
        <v>199</v>
      </c>
      <c r="C105" s="57"/>
      <c r="D105" s="58">
        <v>0</v>
      </c>
      <c r="E105" s="58">
        <v>0</v>
      </c>
      <c r="F105" s="37"/>
    </row>
    <row r="106" spans="1:6" ht="18" customHeight="1" x14ac:dyDescent="0.25">
      <c r="A106" s="51" t="s">
        <v>200</v>
      </c>
      <c r="B106" s="52" t="s">
        <v>201</v>
      </c>
      <c r="C106" s="53" t="s">
        <v>202</v>
      </c>
      <c r="D106" s="54">
        <f>SUM(D107:D111)</f>
        <v>37620.073320000003</v>
      </c>
      <c r="E106" s="54">
        <f>SUM(E107:E111)</f>
        <v>0</v>
      </c>
      <c r="F106" s="37"/>
    </row>
    <row r="107" spans="1:6" ht="18" customHeight="1" x14ac:dyDescent="0.25">
      <c r="A107" s="60" t="s">
        <v>203</v>
      </c>
      <c r="B107" s="56" t="s">
        <v>204</v>
      </c>
      <c r="C107" s="57"/>
      <c r="D107" s="58">
        <v>0</v>
      </c>
      <c r="E107" s="58">
        <v>0</v>
      </c>
      <c r="F107" s="37"/>
    </row>
    <row r="108" spans="1:6" ht="18" customHeight="1" x14ac:dyDescent="0.25">
      <c r="A108" s="60" t="s">
        <v>205</v>
      </c>
      <c r="B108" s="56" t="s">
        <v>206</v>
      </c>
      <c r="C108" s="57"/>
      <c r="D108" s="58">
        <v>37620.073320000003</v>
      </c>
      <c r="E108" s="58">
        <v>0</v>
      </c>
      <c r="F108" s="37"/>
    </row>
    <row r="109" spans="1:6" ht="18" customHeight="1" x14ac:dyDescent="0.25">
      <c r="A109" s="60" t="s">
        <v>207</v>
      </c>
      <c r="B109" s="56" t="s">
        <v>208</v>
      </c>
      <c r="C109" s="57"/>
      <c r="D109" s="58">
        <v>0</v>
      </c>
      <c r="E109" s="58">
        <v>0</v>
      </c>
      <c r="F109" s="37"/>
    </row>
    <row r="110" spans="1:6" ht="18" customHeight="1" x14ac:dyDescent="0.25">
      <c r="A110" s="60" t="s">
        <v>209</v>
      </c>
      <c r="B110" s="56" t="s">
        <v>210</v>
      </c>
      <c r="C110" s="57"/>
      <c r="D110" s="58">
        <v>0</v>
      </c>
      <c r="E110" s="58">
        <v>0</v>
      </c>
      <c r="F110" s="37"/>
    </row>
    <row r="111" spans="1:6" ht="18" customHeight="1" x14ac:dyDescent="0.25">
      <c r="A111" s="60" t="s">
        <v>211</v>
      </c>
      <c r="B111" s="56" t="s">
        <v>212</v>
      </c>
      <c r="C111" s="57"/>
      <c r="D111" s="58">
        <v>0</v>
      </c>
      <c r="E111" s="58">
        <v>0</v>
      </c>
      <c r="F111" s="37"/>
    </row>
    <row r="112" spans="1:6" ht="18" customHeight="1" x14ac:dyDescent="0.25">
      <c r="A112" s="51" t="s">
        <v>213</v>
      </c>
      <c r="B112" s="52" t="s">
        <v>214</v>
      </c>
      <c r="C112" s="53" t="s">
        <v>215</v>
      </c>
      <c r="D112" s="54">
        <f>SUM(D113:D117)</f>
        <v>13026.16561</v>
      </c>
      <c r="E112" s="54">
        <f>SUM(E113:E117)</f>
        <v>0</v>
      </c>
      <c r="F112" s="37"/>
    </row>
    <row r="113" spans="1:6" ht="18" customHeight="1" x14ac:dyDescent="0.25">
      <c r="A113" s="60" t="s">
        <v>216</v>
      </c>
      <c r="B113" s="56" t="s">
        <v>217</v>
      </c>
      <c r="C113" s="57"/>
      <c r="D113" s="58">
        <v>0</v>
      </c>
      <c r="E113" s="58">
        <v>0</v>
      </c>
      <c r="F113" s="37"/>
    </row>
    <row r="114" spans="1:6" ht="18" customHeight="1" x14ac:dyDescent="0.25">
      <c r="A114" s="60" t="s">
        <v>218</v>
      </c>
      <c r="B114" s="56" t="s">
        <v>219</v>
      </c>
      <c r="C114" s="57"/>
      <c r="D114" s="58">
        <v>0</v>
      </c>
      <c r="E114" s="58">
        <v>0</v>
      </c>
      <c r="F114" s="37"/>
    </row>
    <row r="115" spans="1:6" ht="18" customHeight="1" x14ac:dyDescent="0.25">
      <c r="A115" s="60" t="s">
        <v>220</v>
      </c>
      <c r="B115" s="56" t="s">
        <v>221</v>
      </c>
      <c r="C115" s="57"/>
      <c r="D115" s="58">
        <v>13026.16561</v>
      </c>
      <c r="E115" s="58">
        <v>0</v>
      </c>
      <c r="F115" s="37"/>
    </row>
    <row r="116" spans="1:6" ht="18" customHeight="1" x14ac:dyDescent="0.25">
      <c r="A116" s="60" t="s">
        <v>1029</v>
      </c>
      <c r="B116" s="56" t="s">
        <v>1030</v>
      </c>
      <c r="C116" s="57"/>
      <c r="D116" s="58">
        <v>0</v>
      </c>
      <c r="E116" s="58">
        <v>0</v>
      </c>
      <c r="F116" s="37"/>
    </row>
    <row r="117" spans="1:6" ht="18" customHeight="1" x14ac:dyDescent="0.25">
      <c r="A117" s="60" t="s">
        <v>222</v>
      </c>
      <c r="B117" s="56" t="s">
        <v>223</v>
      </c>
      <c r="C117" s="57"/>
      <c r="D117" s="58">
        <v>0</v>
      </c>
      <c r="E117" s="58">
        <v>0</v>
      </c>
      <c r="F117" s="37"/>
    </row>
    <row r="118" spans="1:6" ht="18" customHeight="1" x14ac:dyDescent="0.25">
      <c r="A118" s="51" t="s">
        <v>224</v>
      </c>
      <c r="B118" s="52" t="s">
        <v>225</v>
      </c>
      <c r="C118" s="53" t="s">
        <v>226</v>
      </c>
      <c r="D118" s="54">
        <f>SUM(D119:D120)</f>
        <v>0</v>
      </c>
      <c r="E118" s="54">
        <f>SUM(E119:E120)</f>
        <v>0</v>
      </c>
      <c r="F118" s="37"/>
    </row>
    <row r="119" spans="1:6" ht="18" customHeight="1" x14ac:dyDescent="0.25">
      <c r="A119" s="60" t="s">
        <v>227</v>
      </c>
      <c r="B119" s="56" t="s">
        <v>228</v>
      </c>
      <c r="C119" s="57"/>
      <c r="D119" s="58">
        <v>0</v>
      </c>
      <c r="E119" s="58">
        <v>0</v>
      </c>
      <c r="F119" s="37"/>
    </row>
    <row r="120" spans="1:6" ht="18" customHeight="1" x14ac:dyDescent="0.25">
      <c r="A120" s="60" t="s">
        <v>229</v>
      </c>
      <c r="B120" s="56" t="s">
        <v>230</v>
      </c>
      <c r="C120" s="57"/>
      <c r="D120" s="58">
        <v>0</v>
      </c>
      <c r="E120" s="58">
        <v>0</v>
      </c>
      <c r="F120" s="37"/>
    </row>
    <row r="121" spans="1:6" ht="18" customHeight="1" x14ac:dyDescent="0.25">
      <c r="A121" s="51" t="s">
        <v>231</v>
      </c>
      <c r="B121" s="52" t="s">
        <v>232</v>
      </c>
      <c r="C121" s="53" t="s">
        <v>233</v>
      </c>
      <c r="D121" s="54">
        <f>SUM(D122:D124)</f>
        <v>93738.296589999984</v>
      </c>
      <c r="E121" s="54">
        <f>SUM(E122:E124)</f>
        <v>0</v>
      </c>
      <c r="F121" s="37"/>
    </row>
    <row r="122" spans="1:6" ht="18" customHeight="1" x14ac:dyDescent="0.25">
      <c r="A122" s="60" t="s">
        <v>234</v>
      </c>
      <c r="B122" s="56" t="s">
        <v>235</v>
      </c>
      <c r="C122" s="57"/>
      <c r="D122" s="58">
        <v>76035.85884999999</v>
      </c>
      <c r="E122" s="58">
        <v>0</v>
      </c>
      <c r="F122" s="37"/>
    </row>
    <row r="123" spans="1:6" ht="18" customHeight="1" x14ac:dyDescent="0.25">
      <c r="A123" s="61" t="s">
        <v>236</v>
      </c>
      <c r="B123" s="56" t="s">
        <v>237</v>
      </c>
      <c r="C123" s="57"/>
      <c r="D123" s="58">
        <v>0</v>
      </c>
      <c r="E123" s="58">
        <v>0</v>
      </c>
      <c r="F123" s="37"/>
    </row>
    <row r="124" spans="1:6" ht="18" customHeight="1" x14ac:dyDescent="0.25">
      <c r="A124" s="60" t="s">
        <v>238</v>
      </c>
      <c r="B124" s="56" t="s">
        <v>239</v>
      </c>
      <c r="C124" s="57"/>
      <c r="D124" s="58">
        <v>17702.437739999998</v>
      </c>
      <c r="E124" s="58">
        <v>0</v>
      </c>
      <c r="F124" s="37"/>
    </row>
    <row r="125" spans="1:6" ht="18" customHeight="1" x14ac:dyDescent="0.25">
      <c r="A125" s="66"/>
      <c r="B125" s="67" t="s">
        <v>240</v>
      </c>
      <c r="C125" s="49"/>
      <c r="D125" s="68">
        <f>+D121+D118+D112+D106+D95</f>
        <v>225748.91972999997</v>
      </c>
      <c r="E125" s="68">
        <f>+E121+E118+E112+E106+E95</f>
        <v>0</v>
      </c>
      <c r="F125" s="37"/>
    </row>
    <row r="126" spans="1:6" ht="18" customHeight="1" x14ac:dyDescent="0.25">
      <c r="A126" s="78"/>
      <c r="B126" s="79"/>
      <c r="C126" s="80"/>
      <c r="D126" s="81"/>
      <c r="E126" s="81"/>
      <c r="F126" s="36"/>
    </row>
    <row r="127" spans="1:6" ht="18" customHeight="1" x14ac:dyDescent="0.25">
      <c r="A127" s="71" t="s">
        <v>241</v>
      </c>
      <c r="B127" s="48" t="s">
        <v>242</v>
      </c>
      <c r="C127" s="72"/>
      <c r="D127" s="68"/>
      <c r="E127" s="68"/>
      <c r="F127" s="36"/>
    </row>
    <row r="128" spans="1:6" ht="18" customHeight="1" x14ac:dyDescent="0.25">
      <c r="A128" s="51" t="s">
        <v>243</v>
      </c>
      <c r="B128" s="52" t="s">
        <v>244</v>
      </c>
      <c r="C128" s="53" t="s">
        <v>245</v>
      </c>
      <c r="D128" s="54">
        <f>SUM(D129:D135)</f>
        <v>0</v>
      </c>
      <c r="E128" s="54">
        <f>SUM(E129:E135)</f>
        <v>0</v>
      </c>
      <c r="F128" s="37"/>
    </row>
    <row r="129" spans="1:6" ht="18" customHeight="1" x14ac:dyDescent="0.25">
      <c r="A129" s="60" t="s">
        <v>246</v>
      </c>
      <c r="B129" s="56" t="s">
        <v>247</v>
      </c>
      <c r="C129" s="57"/>
      <c r="D129" s="58">
        <v>0</v>
      </c>
      <c r="E129" s="58">
        <v>0</v>
      </c>
      <c r="F129" s="37"/>
    </row>
    <row r="130" spans="1:6" ht="18" customHeight="1" x14ac:dyDescent="0.25">
      <c r="A130" s="60" t="s">
        <v>248</v>
      </c>
      <c r="B130" s="56" t="s">
        <v>249</v>
      </c>
      <c r="C130" s="57"/>
      <c r="D130" s="58">
        <v>0</v>
      </c>
      <c r="E130" s="58">
        <v>0</v>
      </c>
      <c r="F130" s="37"/>
    </row>
    <row r="131" spans="1:6" ht="18" customHeight="1" x14ac:dyDescent="0.25">
      <c r="A131" s="60" t="s">
        <v>250</v>
      </c>
      <c r="B131" s="56" t="s">
        <v>251</v>
      </c>
      <c r="C131" s="57"/>
      <c r="D131" s="58">
        <v>0</v>
      </c>
      <c r="E131" s="58">
        <v>0</v>
      </c>
      <c r="F131" s="37"/>
    </row>
    <row r="132" spans="1:6" ht="18" customHeight="1" x14ac:dyDescent="0.25">
      <c r="A132" s="60" t="s">
        <v>252</v>
      </c>
      <c r="B132" s="56" t="s">
        <v>253</v>
      </c>
      <c r="C132" s="57"/>
      <c r="D132" s="58">
        <v>0</v>
      </c>
      <c r="E132" s="58">
        <v>0</v>
      </c>
      <c r="F132" s="37"/>
    </row>
    <row r="133" spans="1:6" ht="18" customHeight="1" x14ac:dyDescent="0.25">
      <c r="A133" s="60" t="s">
        <v>254</v>
      </c>
      <c r="B133" s="56" t="s">
        <v>255</v>
      </c>
      <c r="C133" s="57"/>
      <c r="D133" s="58">
        <v>0</v>
      </c>
      <c r="E133" s="58">
        <v>0</v>
      </c>
      <c r="F133" s="37"/>
    </row>
    <row r="134" spans="1:6" ht="18" customHeight="1" x14ac:dyDescent="0.25">
      <c r="A134" s="60" t="s">
        <v>256</v>
      </c>
      <c r="B134" s="56" t="s">
        <v>257</v>
      </c>
      <c r="C134" s="57"/>
      <c r="D134" s="58">
        <v>0</v>
      </c>
      <c r="E134" s="58">
        <v>0</v>
      </c>
      <c r="F134" s="37"/>
    </row>
    <row r="135" spans="1:6" ht="18" customHeight="1" x14ac:dyDescent="0.25">
      <c r="A135" s="60" t="s">
        <v>258</v>
      </c>
      <c r="B135" s="56" t="s">
        <v>259</v>
      </c>
      <c r="C135" s="57"/>
      <c r="D135" s="58">
        <v>0</v>
      </c>
      <c r="E135" s="58">
        <v>0</v>
      </c>
      <c r="F135" s="37"/>
    </row>
    <row r="136" spans="1:6" ht="18" customHeight="1" x14ac:dyDescent="0.25">
      <c r="A136" s="51" t="s">
        <v>260</v>
      </c>
      <c r="B136" s="52" t="s">
        <v>261</v>
      </c>
      <c r="C136" s="53" t="s">
        <v>262</v>
      </c>
      <c r="D136" s="54">
        <f>SUM(D137:D139)</f>
        <v>254121.09512000001</v>
      </c>
      <c r="E136" s="54">
        <f>SUM(E137:E139)</f>
        <v>0</v>
      </c>
      <c r="F136" s="37"/>
    </row>
    <row r="137" spans="1:6" ht="18" customHeight="1" x14ac:dyDescent="0.25">
      <c r="A137" s="60" t="s">
        <v>263</v>
      </c>
      <c r="B137" s="56" t="s">
        <v>264</v>
      </c>
      <c r="C137" s="57"/>
      <c r="D137" s="58">
        <v>0</v>
      </c>
      <c r="E137" s="58">
        <v>0</v>
      </c>
      <c r="F137" s="37"/>
    </row>
    <row r="138" spans="1:6" ht="18" customHeight="1" x14ac:dyDescent="0.25">
      <c r="A138" s="60" t="s">
        <v>265</v>
      </c>
      <c r="B138" s="56" t="s">
        <v>266</v>
      </c>
      <c r="C138" s="57"/>
      <c r="D138" s="58">
        <v>254121.09512000001</v>
      </c>
      <c r="E138" s="58">
        <v>0</v>
      </c>
      <c r="F138" s="37"/>
    </row>
    <row r="139" spans="1:6" ht="18" customHeight="1" x14ac:dyDescent="0.25">
      <c r="A139" s="60" t="s">
        <v>267</v>
      </c>
      <c r="B139" s="56" t="s">
        <v>268</v>
      </c>
      <c r="C139" s="57"/>
      <c r="D139" s="58">
        <v>0</v>
      </c>
      <c r="E139" s="58">
        <v>0</v>
      </c>
      <c r="F139" s="37"/>
    </row>
    <row r="140" spans="1:6" ht="18" customHeight="1" x14ac:dyDescent="0.25">
      <c r="A140" s="51" t="s">
        <v>269</v>
      </c>
      <c r="B140" s="52" t="s">
        <v>214</v>
      </c>
      <c r="C140" s="53" t="s">
        <v>270</v>
      </c>
      <c r="D140" s="54">
        <f>SUM(D141:D142)</f>
        <v>0</v>
      </c>
      <c r="E140" s="54">
        <f>SUM(E141:E142)</f>
        <v>0</v>
      </c>
      <c r="F140" s="37"/>
    </row>
    <row r="141" spans="1:6" ht="18" customHeight="1" x14ac:dyDescent="0.25">
      <c r="A141" s="60" t="s">
        <v>271</v>
      </c>
      <c r="B141" s="56" t="s">
        <v>217</v>
      </c>
      <c r="C141" s="57"/>
      <c r="D141" s="58">
        <v>0</v>
      </c>
      <c r="E141" s="58">
        <v>0</v>
      </c>
      <c r="F141" s="37"/>
    </row>
    <row r="142" spans="1:6" ht="18" customHeight="1" x14ac:dyDescent="0.25">
      <c r="A142" s="60" t="s">
        <v>272</v>
      </c>
      <c r="B142" s="56" t="s">
        <v>223</v>
      </c>
      <c r="C142" s="57"/>
      <c r="D142" s="58">
        <v>0</v>
      </c>
      <c r="E142" s="58">
        <v>0</v>
      </c>
      <c r="F142" s="37"/>
    </row>
    <row r="143" spans="1:6" ht="18" customHeight="1" x14ac:dyDescent="0.25">
      <c r="A143" s="51" t="s">
        <v>273</v>
      </c>
      <c r="B143" s="52" t="s">
        <v>274</v>
      </c>
      <c r="C143" s="53" t="s">
        <v>275</v>
      </c>
      <c r="D143" s="54">
        <f>SUM(D144:D145)</f>
        <v>0</v>
      </c>
      <c r="E143" s="54">
        <f>SUM(E144:E145)</f>
        <v>0</v>
      </c>
      <c r="F143" s="37"/>
    </row>
    <row r="144" spans="1:6" ht="18" customHeight="1" x14ac:dyDescent="0.25">
      <c r="A144" s="60" t="s">
        <v>276</v>
      </c>
      <c r="B144" s="56" t="s">
        <v>277</v>
      </c>
      <c r="C144" s="57"/>
      <c r="D144" s="58">
        <v>0</v>
      </c>
      <c r="E144" s="58">
        <v>0</v>
      </c>
      <c r="F144" s="37"/>
    </row>
    <row r="145" spans="1:6" ht="18" customHeight="1" x14ac:dyDescent="0.25">
      <c r="A145" s="60" t="s">
        <v>278</v>
      </c>
      <c r="B145" s="56" t="s">
        <v>279</v>
      </c>
      <c r="C145" s="57"/>
      <c r="D145" s="58">
        <v>0</v>
      </c>
      <c r="E145" s="58">
        <v>0</v>
      </c>
      <c r="F145" s="37"/>
    </row>
    <row r="146" spans="1:6" ht="18" customHeight="1" x14ac:dyDescent="0.25">
      <c r="A146" s="51" t="s">
        <v>280</v>
      </c>
      <c r="B146" s="52" t="s">
        <v>281</v>
      </c>
      <c r="C146" s="53" t="s">
        <v>282</v>
      </c>
      <c r="D146" s="54">
        <f>SUM(D147:D149)</f>
        <v>0</v>
      </c>
      <c r="E146" s="54">
        <f>SUM(E147:E149)</f>
        <v>0</v>
      </c>
      <c r="F146" s="37"/>
    </row>
    <row r="147" spans="1:6" ht="18" customHeight="1" x14ac:dyDescent="0.25">
      <c r="A147" s="60" t="s">
        <v>283</v>
      </c>
      <c r="B147" s="56" t="s">
        <v>284</v>
      </c>
      <c r="C147" s="57"/>
      <c r="D147" s="58">
        <v>0</v>
      </c>
      <c r="E147" s="58">
        <v>0</v>
      </c>
      <c r="F147" s="37"/>
    </row>
    <row r="148" spans="1:6" ht="18" customHeight="1" x14ac:dyDescent="0.25">
      <c r="A148" s="61" t="s">
        <v>285</v>
      </c>
      <c r="B148" s="56" t="s">
        <v>286</v>
      </c>
      <c r="C148" s="57"/>
      <c r="D148" s="58">
        <v>0</v>
      </c>
      <c r="E148" s="58">
        <v>0</v>
      </c>
      <c r="F148" s="37"/>
    </row>
    <row r="149" spans="1:6" ht="18" customHeight="1" x14ac:dyDescent="0.25">
      <c r="A149" s="60" t="s">
        <v>287</v>
      </c>
      <c r="B149" s="56" t="s">
        <v>288</v>
      </c>
      <c r="C149" s="57"/>
      <c r="D149" s="58">
        <v>0</v>
      </c>
      <c r="E149" s="58">
        <v>0</v>
      </c>
      <c r="F149" s="37"/>
    </row>
    <row r="150" spans="1:6" ht="18" customHeight="1" x14ac:dyDescent="0.25">
      <c r="A150" s="66"/>
      <c r="B150" s="67" t="s">
        <v>289</v>
      </c>
      <c r="C150" s="49"/>
      <c r="D150" s="68">
        <f>+D146+D143+D140+D136+D128</f>
        <v>254121.09512000001</v>
      </c>
      <c r="E150" s="68">
        <f>+E146+E143+E140+E136+E128</f>
        <v>0</v>
      </c>
      <c r="F150" s="37"/>
    </row>
    <row r="151" spans="1:6" ht="18" customHeight="1" x14ac:dyDescent="0.25">
      <c r="A151" s="69"/>
      <c r="B151" s="44" t="s">
        <v>290</v>
      </c>
      <c r="C151" s="45"/>
      <c r="D151" s="70">
        <f>+D150+D125</f>
        <v>479870.01484999998</v>
      </c>
      <c r="E151" s="70">
        <f>+E150+E125</f>
        <v>0</v>
      </c>
      <c r="F151" s="37"/>
    </row>
    <row r="152" spans="1:6" ht="18" customHeight="1" x14ac:dyDescent="0.25">
      <c r="A152" s="78"/>
      <c r="B152" s="79"/>
      <c r="C152" s="80"/>
      <c r="D152" s="81"/>
      <c r="E152" s="81"/>
      <c r="F152" s="36"/>
    </row>
    <row r="153" spans="1:6" ht="18" customHeight="1" x14ac:dyDescent="0.25">
      <c r="A153" s="73" t="s">
        <v>291</v>
      </c>
      <c r="B153" s="44" t="s">
        <v>292</v>
      </c>
      <c r="C153" s="74"/>
      <c r="D153" s="75"/>
      <c r="E153" s="75"/>
      <c r="F153" s="36"/>
    </row>
    <row r="154" spans="1:6" ht="18" customHeight="1" x14ac:dyDescent="0.25">
      <c r="A154" s="71" t="s">
        <v>293</v>
      </c>
      <c r="B154" s="48" t="s">
        <v>294</v>
      </c>
      <c r="C154" s="72"/>
      <c r="D154" s="68"/>
      <c r="E154" s="68"/>
      <c r="F154" s="36"/>
    </row>
    <row r="155" spans="1:6" ht="18" customHeight="1" x14ac:dyDescent="0.25">
      <c r="A155" s="51" t="s">
        <v>295</v>
      </c>
      <c r="B155" s="52" t="s">
        <v>296</v>
      </c>
      <c r="C155" s="53" t="s">
        <v>297</v>
      </c>
      <c r="D155" s="54">
        <f>SUM(D156:D157)</f>
        <v>1047231.79</v>
      </c>
      <c r="E155" s="54">
        <f>SUM(E156:E157)</f>
        <v>0</v>
      </c>
      <c r="F155" s="37"/>
    </row>
    <row r="156" spans="1:6" ht="18" customHeight="1" x14ac:dyDescent="0.25">
      <c r="A156" s="60" t="s">
        <v>298</v>
      </c>
      <c r="B156" s="56" t="s">
        <v>299</v>
      </c>
      <c r="C156" s="57"/>
      <c r="D156" s="58">
        <v>1047231.79</v>
      </c>
      <c r="E156" s="58">
        <v>0</v>
      </c>
      <c r="F156" s="37"/>
    </row>
    <row r="157" spans="1:6" ht="18" customHeight="1" x14ac:dyDescent="0.25">
      <c r="A157" s="60" t="s">
        <v>300</v>
      </c>
      <c r="B157" s="56" t="s">
        <v>301</v>
      </c>
      <c r="C157" s="57"/>
      <c r="D157" s="58">
        <v>0</v>
      </c>
      <c r="E157" s="58">
        <v>0</v>
      </c>
      <c r="F157" s="37"/>
    </row>
    <row r="158" spans="1:6" ht="18" customHeight="1" x14ac:dyDescent="0.25">
      <c r="A158" s="51" t="s">
        <v>302</v>
      </c>
      <c r="B158" s="52" t="s">
        <v>303</v>
      </c>
      <c r="C158" s="53" t="s">
        <v>304</v>
      </c>
      <c r="D158" s="54">
        <f>SUM(D159:D160)</f>
        <v>0</v>
      </c>
      <c r="E158" s="54">
        <f>SUM(E159:E160)</f>
        <v>0</v>
      </c>
      <c r="F158" s="37"/>
    </row>
    <row r="159" spans="1:6" ht="18" customHeight="1" x14ac:dyDescent="0.25">
      <c r="A159" s="60" t="s">
        <v>305</v>
      </c>
      <c r="B159" s="56" t="s">
        <v>306</v>
      </c>
      <c r="C159" s="57"/>
      <c r="D159" s="58">
        <v>0</v>
      </c>
      <c r="E159" s="58">
        <v>0</v>
      </c>
      <c r="F159" s="37"/>
    </row>
    <row r="160" spans="1:6" ht="18" customHeight="1" x14ac:dyDescent="0.25">
      <c r="A160" s="60" t="s">
        <v>307</v>
      </c>
      <c r="B160" s="56" t="s">
        <v>308</v>
      </c>
      <c r="C160" s="57"/>
      <c r="D160" s="58">
        <v>0</v>
      </c>
      <c r="E160" s="58">
        <v>0</v>
      </c>
      <c r="F160" s="37"/>
    </row>
    <row r="161" spans="1:6" ht="18" customHeight="1" x14ac:dyDescent="0.25">
      <c r="A161" s="51" t="s">
        <v>309</v>
      </c>
      <c r="B161" s="52" t="s">
        <v>310</v>
      </c>
      <c r="C161" s="53" t="s">
        <v>311</v>
      </c>
      <c r="D161" s="54">
        <f>SUM(D162:D163)</f>
        <v>0</v>
      </c>
      <c r="E161" s="54">
        <f>SUM(E162:E163)</f>
        <v>0</v>
      </c>
      <c r="F161" s="37"/>
    </row>
    <row r="162" spans="1:6" ht="18" customHeight="1" x14ac:dyDescent="0.25">
      <c r="A162" s="60" t="s">
        <v>312</v>
      </c>
      <c r="B162" s="56" t="s">
        <v>313</v>
      </c>
      <c r="C162" s="57"/>
      <c r="D162" s="58">
        <v>0</v>
      </c>
      <c r="E162" s="58">
        <v>0</v>
      </c>
      <c r="F162" s="37"/>
    </row>
    <row r="163" spans="1:6" ht="18" customHeight="1" x14ac:dyDescent="0.25">
      <c r="A163" s="60" t="s">
        <v>314</v>
      </c>
      <c r="B163" s="56" t="s">
        <v>315</v>
      </c>
      <c r="C163" s="57"/>
      <c r="D163" s="58">
        <v>0</v>
      </c>
      <c r="E163" s="58">
        <v>0</v>
      </c>
      <c r="F163" s="37"/>
    </row>
    <row r="164" spans="1:6" ht="18" customHeight="1" x14ac:dyDescent="0.25">
      <c r="A164" s="51" t="s">
        <v>316</v>
      </c>
      <c r="B164" s="52" t="s">
        <v>317</v>
      </c>
      <c r="C164" s="53" t="s">
        <v>318</v>
      </c>
      <c r="D164" s="54">
        <f>SUM(D165:D168)</f>
        <v>0</v>
      </c>
      <c r="E164" s="54">
        <f>SUM(E165:E168)</f>
        <v>0</v>
      </c>
      <c r="F164" s="37"/>
    </row>
    <row r="165" spans="1:6" ht="18" customHeight="1" x14ac:dyDescent="0.25">
      <c r="A165" s="60" t="s">
        <v>319</v>
      </c>
      <c r="B165" s="56" t="s">
        <v>320</v>
      </c>
      <c r="C165" s="57"/>
      <c r="D165" s="58">
        <v>0</v>
      </c>
      <c r="E165" s="58">
        <v>0</v>
      </c>
      <c r="F165" s="37"/>
    </row>
    <row r="166" spans="1:6" ht="18" customHeight="1" x14ac:dyDescent="0.25">
      <c r="A166" s="60" t="s">
        <v>321</v>
      </c>
      <c r="B166" s="56" t="s">
        <v>322</v>
      </c>
      <c r="C166" s="57"/>
      <c r="D166" s="58">
        <v>0</v>
      </c>
      <c r="E166" s="58">
        <v>0</v>
      </c>
      <c r="F166" s="37"/>
    </row>
    <row r="167" spans="1:6" ht="18" customHeight="1" x14ac:dyDescent="0.25">
      <c r="A167" s="60" t="s">
        <v>323</v>
      </c>
      <c r="B167" s="56" t="s">
        <v>324</v>
      </c>
      <c r="C167" s="57"/>
      <c r="D167" s="58">
        <v>0</v>
      </c>
      <c r="E167" s="58">
        <v>0</v>
      </c>
      <c r="F167" s="37"/>
    </row>
    <row r="168" spans="1:6" ht="18" customHeight="1" x14ac:dyDescent="0.25">
      <c r="A168" s="60" t="s">
        <v>325</v>
      </c>
      <c r="B168" s="56" t="s">
        <v>326</v>
      </c>
      <c r="C168" s="57"/>
      <c r="D168" s="58">
        <v>0</v>
      </c>
      <c r="E168" s="58">
        <v>0</v>
      </c>
      <c r="F168" s="37"/>
    </row>
    <row r="169" spans="1:6" ht="18" customHeight="1" x14ac:dyDescent="0.25">
      <c r="A169" s="51" t="s">
        <v>327</v>
      </c>
      <c r="B169" s="52" t="s">
        <v>328</v>
      </c>
      <c r="C169" s="53" t="s">
        <v>329</v>
      </c>
      <c r="D169" s="54">
        <f>SUM(D170:D171)</f>
        <v>3658344.99584</v>
      </c>
      <c r="E169" s="54">
        <f>SUM(E170:E171)</f>
        <v>0</v>
      </c>
      <c r="F169" s="37"/>
    </row>
    <row r="170" spans="1:6" ht="18" customHeight="1" x14ac:dyDescent="0.25">
      <c r="A170" s="60" t="s">
        <v>330</v>
      </c>
      <c r="B170" s="56" t="s">
        <v>331</v>
      </c>
      <c r="C170" s="57"/>
      <c r="D170" s="58">
        <v>3058464.6443499997</v>
      </c>
      <c r="E170" s="58">
        <v>0</v>
      </c>
      <c r="F170" s="37"/>
    </row>
    <row r="171" spans="1:6" ht="18" customHeight="1" x14ac:dyDescent="0.25">
      <c r="A171" s="60" t="s">
        <v>332</v>
      </c>
      <c r="B171" s="56" t="s">
        <v>333</v>
      </c>
      <c r="C171" s="57"/>
      <c r="D171" s="58">
        <v>599880.35149000003</v>
      </c>
      <c r="E171" s="58">
        <v>0</v>
      </c>
      <c r="F171" s="37"/>
    </row>
    <row r="172" spans="1:6" ht="18" customHeight="1" x14ac:dyDescent="0.25">
      <c r="A172" s="59" t="s">
        <v>334</v>
      </c>
      <c r="B172" s="64" t="s">
        <v>335</v>
      </c>
      <c r="C172" s="57"/>
      <c r="D172" s="58">
        <v>0</v>
      </c>
      <c r="E172" s="58">
        <v>0</v>
      </c>
      <c r="F172" s="36"/>
    </row>
    <row r="173" spans="1:6" ht="18" customHeight="1" x14ac:dyDescent="0.25">
      <c r="A173" s="51" t="s">
        <v>336</v>
      </c>
      <c r="B173" s="52" t="s">
        <v>337</v>
      </c>
      <c r="C173" s="53" t="s">
        <v>338</v>
      </c>
      <c r="D173" s="54">
        <f>SUM(D174:D175)</f>
        <v>0</v>
      </c>
      <c r="E173" s="54">
        <f>SUM(E174:E175)</f>
        <v>0</v>
      </c>
      <c r="F173" s="37"/>
    </row>
    <row r="174" spans="1:6" ht="27" customHeight="1" x14ac:dyDescent="0.25">
      <c r="A174" s="60" t="s">
        <v>339</v>
      </c>
      <c r="B174" s="56" t="s">
        <v>340</v>
      </c>
      <c r="C174" s="57"/>
      <c r="D174" s="58">
        <v>0</v>
      </c>
      <c r="E174" s="58">
        <v>0</v>
      </c>
      <c r="F174" s="37"/>
    </row>
    <row r="175" spans="1:6" ht="27" customHeight="1" x14ac:dyDescent="0.25">
      <c r="A175" s="60" t="s">
        <v>341</v>
      </c>
      <c r="B175" s="56" t="s">
        <v>342</v>
      </c>
      <c r="C175" s="57"/>
      <c r="D175" s="58">
        <v>0</v>
      </c>
      <c r="E175" s="58">
        <v>0</v>
      </c>
      <c r="F175" s="37"/>
    </row>
    <row r="176" spans="1:6" ht="18" customHeight="1" x14ac:dyDescent="0.25">
      <c r="A176" s="51" t="s">
        <v>343</v>
      </c>
      <c r="B176" s="52" t="s">
        <v>344</v>
      </c>
      <c r="C176" s="53" t="s">
        <v>345</v>
      </c>
      <c r="D176" s="54">
        <f>SUM(D177:D180)</f>
        <v>0</v>
      </c>
      <c r="E176" s="54">
        <f>SUM(E177:E180)</f>
        <v>0</v>
      </c>
      <c r="F176" s="37"/>
    </row>
    <row r="177" spans="1:6" ht="18" customHeight="1" x14ac:dyDescent="0.25">
      <c r="A177" s="60" t="s">
        <v>346</v>
      </c>
      <c r="B177" s="56" t="s">
        <v>347</v>
      </c>
      <c r="C177" s="57"/>
      <c r="D177" s="58">
        <v>0</v>
      </c>
      <c r="E177" s="58">
        <v>0</v>
      </c>
      <c r="F177" s="37"/>
    </row>
    <row r="178" spans="1:6" ht="18" customHeight="1" x14ac:dyDescent="0.25">
      <c r="A178" s="60" t="s">
        <v>348</v>
      </c>
      <c r="B178" s="56" t="s">
        <v>349</v>
      </c>
      <c r="C178" s="57"/>
      <c r="D178" s="58">
        <v>0</v>
      </c>
      <c r="E178" s="58">
        <v>0</v>
      </c>
      <c r="F178" s="37"/>
    </row>
    <row r="179" spans="1:6" ht="18" customHeight="1" x14ac:dyDescent="0.25">
      <c r="A179" s="60" t="s">
        <v>350</v>
      </c>
      <c r="B179" s="56" t="s">
        <v>351</v>
      </c>
      <c r="C179" s="57"/>
      <c r="D179" s="58">
        <v>0</v>
      </c>
      <c r="E179" s="58">
        <v>0</v>
      </c>
      <c r="F179" s="37"/>
    </row>
    <row r="180" spans="1:6" ht="18" customHeight="1" x14ac:dyDescent="0.25">
      <c r="A180" s="60" t="s">
        <v>352</v>
      </c>
      <c r="B180" s="56" t="s">
        <v>353</v>
      </c>
      <c r="C180" s="57"/>
      <c r="D180" s="58">
        <v>0</v>
      </c>
      <c r="E180" s="58">
        <v>0</v>
      </c>
      <c r="F180" s="37"/>
    </row>
    <row r="181" spans="1:6" ht="18" customHeight="1" x14ac:dyDescent="0.25">
      <c r="A181" s="71"/>
      <c r="B181" s="48" t="s">
        <v>354</v>
      </c>
      <c r="C181" s="72"/>
      <c r="D181" s="68">
        <f>+D176+D173+D169+D164+D161+D158+D155</f>
        <v>4705576.78584</v>
      </c>
      <c r="E181" s="68">
        <f>+E176+E173+E169+E164+E161+E158+E155</f>
        <v>0</v>
      </c>
      <c r="F181" s="36"/>
    </row>
    <row r="182" spans="1:6" ht="18" customHeight="1" x14ac:dyDescent="0.25">
      <c r="A182" s="69"/>
      <c r="B182" s="44" t="s">
        <v>355</v>
      </c>
      <c r="C182" s="45"/>
      <c r="D182" s="70">
        <f>+D181+D151</f>
        <v>5185446.8006899999</v>
      </c>
      <c r="E182" s="70">
        <f>+E181+E151</f>
        <v>0</v>
      </c>
      <c r="F182" s="37"/>
    </row>
    <row r="183" spans="1:6" ht="18" customHeight="1" x14ac:dyDescent="0.25">
      <c r="B183" s="40"/>
      <c r="C183" s="38"/>
      <c r="D183" s="41">
        <f>+D182-D91</f>
        <v>-1.0000541806221008E-5</v>
      </c>
      <c r="E183" s="41">
        <f>+E182-E91</f>
        <v>0</v>
      </c>
    </row>
    <row r="184" spans="1:6" ht="18" customHeight="1" x14ac:dyDescent="0.25">
      <c r="C184" s="38"/>
    </row>
    <row r="185" spans="1:6" ht="18" customHeight="1" x14ac:dyDescent="0.25">
      <c r="B185" s="30" t="s">
        <v>1048</v>
      </c>
      <c r="C185" s="76"/>
    </row>
    <row r="186" spans="1:6" ht="18" customHeight="1" x14ac:dyDescent="0.25">
      <c r="B186" s="30"/>
      <c r="C186" s="76"/>
    </row>
    <row r="187" spans="1:6" ht="18" customHeight="1" x14ac:dyDescent="0.25">
      <c r="B187" s="30"/>
      <c r="C187" s="76"/>
    </row>
    <row r="188" spans="1:6" ht="18" customHeight="1" x14ac:dyDescent="0.25">
      <c r="B188" s="77" t="s">
        <v>922</v>
      </c>
      <c r="C188" s="10"/>
    </row>
    <row r="189" spans="1:6" ht="18" customHeight="1" x14ac:dyDescent="0.25">
      <c r="C189" s="38"/>
    </row>
    <row r="190" spans="1:6" ht="18" customHeight="1" x14ac:dyDescent="0.25">
      <c r="B190" s="30"/>
      <c r="C190" s="76"/>
    </row>
    <row r="191" spans="1:6" ht="18" customHeight="1" x14ac:dyDescent="0.25">
      <c r="B191" s="30"/>
      <c r="C191" s="76"/>
    </row>
    <row r="192" spans="1:6" ht="18" customHeight="1" x14ac:dyDescent="0.25">
      <c r="B192" s="30"/>
      <c r="C192" s="76"/>
    </row>
    <row r="193" spans="2:3" ht="18" customHeight="1" x14ac:dyDescent="0.25">
      <c r="B193" s="77" t="s">
        <v>923</v>
      </c>
      <c r="C193" s="10"/>
    </row>
    <row r="194" spans="2:3" ht="18" customHeight="1" x14ac:dyDescent="0.25">
      <c r="C194" s="38"/>
    </row>
    <row r="195" spans="2:3" ht="18" customHeight="1" x14ac:dyDescent="0.25">
      <c r="B195" s="30" t="s">
        <v>1049</v>
      </c>
      <c r="C195" s="38"/>
    </row>
    <row r="196" spans="2:3" ht="18" customHeight="1" x14ac:dyDescent="0.25">
      <c r="B196" s="30"/>
      <c r="C196" s="38"/>
    </row>
    <row r="197" spans="2:3" ht="18" customHeight="1" x14ac:dyDescent="0.25">
      <c r="B197" s="30"/>
      <c r="C197" s="38"/>
    </row>
    <row r="198" spans="2:3" ht="18" customHeight="1" x14ac:dyDescent="0.25">
      <c r="B198" s="77" t="s">
        <v>924</v>
      </c>
      <c r="C198" s="38"/>
    </row>
    <row r="199" spans="2:3" ht="18" customHeight="1" x14ac:dyDescent="0.25">
      <c r="C199" s="38"/>
    </row>
    <row r="200" spans="2:3" ht="18" customHeight="1" x14ac:dyDescent="0.25">
      <c r="C200" s="38"/>
    </row>
  </sheetData>
  <protectedRanges>
    <protectedRange sqref="D11:E12 D14:E18 D38:E42 D44:E46 D51:E55 D57:E63 D65:E73 D75:E80 D82:E85 D87:E89 D20:E36" name="Rango3"/>
    <protectedRange sqref="D147:E149 D144:E145 D141:E142 D137:E139 D129:E135 D122:E124 D119:E120 D113:E117 D107:E111 D96:E105" name="Rango2"/>
    <protectedRange sqref="D156:E157 D177:E180 D174:E175 D170:E171 D165:E168 D162:E163 D159:E160" name="Rango1"/>
    <protectedRange sqref="B190:C190 A185:F185 B195" name="Rango2_1"/>
  </protectedRanges>
  <mergeCells count="4">
    <mergeCell ref="A1:E1"/>
    <mergeCell ref="A2:E2"/>
    <mergeCell ref="A3:E3"/>
    <mergeCell ref="A4:E4"/>
  </mergeCells>
  <dataValidations disablePrompts="1" count="1">
    <dataValidation type="textLength" allowBlank="1" showInputMessage="1" showErrorMessage="1" error="No debe exceder en 50 caracteres el texto breve" sqref="B133:B134 IV133:IV134 SR133:SR134 ACN133:ACN134 AMJ133:AMJ134 AWF133:AWF134 BGB133:BGB134 BPX133:BPX134 BZT133:BZT134 CJP133:CJP134 CTL133:CTL134 DDH133:DDH134 DND133:DND134 DWZ133:DWZ134 EGV133:EGV134 EQR133:EQR134 FAN133:FAN134 FKJ133:FKJ134 FUF133:FUF134 GEB133:GEB134 GNX133:GNX134 GXT133:GXT134 HHP133:HHP134 HRL133:HRL134 IBH133:IBH134 ILD133:ILD134 IUZ133:IUZ134 JEV133:JEV134 JOR133:JOR134 JYN133:JYN134 KIJ133:KIJ134 KSF133:KSF134 LCB133:LCB134 LLX133:LLX134 LVT133:LVT134 MFP133:MFP134 MPL133:MPL134 MZH133:MZH134 NJD133:NJD134 NSZ133:NSZ134 OCV133:OCV134 OMR133:OMR134 OWN133:OWN134 PGJ133:PGJ134 PQF133:PQF134 QAB133:QAB134 QJX133:QJX134 QTT133:QTT134 RDP133:RDP134 RNL133:RNL134 RXH133:RXH134 SHD133:SHD134 SQZ133:SQZ134 TAV133:TAV134 TKR133:TKR134 TUN133:TUN134 UEJ133:UEJ134 UOF133:UOF134 UYB133:UYB134 VHX133:VHX134 VRT133:VRT134 WBP133:WBP134 WLL133:WLL134 WVH133:WVH134 B65659:B65660 IV65659:IV65660 SR65659:SR65660 ACN65659:ACN65660 AMJ65659:AMJ65660 AWF65659:AWF65660 BGB65659:BGB65660 BPX65659:BPX65660 BZT65659:BZT65660 CJP65659:CJP65660 CTL65659:CTL65660 DDH65659:DDH65660 DND65659:DND65660 DWZ65659:DWZ65660 EGV65659:EGV65660 EQR65659:EQR65660 FAN65659:FAN65660 FKJ65659:FKJ65660 FUF65659:FUF65660 GEB65659:GEB65660 GNX65659:GNX65660 GXT65659:GXT65660 HHP65659:HHP65660 HRL65659:HRL65660 IBH65659:IBH65660 ILD65659:ILD65660 IUZ65659:IUZ65660 JEV65659:JEV65660 JOR65659:JOR65660 JYN65659:JYN65660 KIJ65659:KIJ65660 KSF65659:KSF65660 LCB65659:LCB65660 LLX65659:LLX65660 LVT65659:LVT65660 MFP65659:MFP65660 MPL65659:MPL65660 MZH65659:MZH65660 NJD65659:NJD65660 NSZ65659:NSZ65660 OCV65659:OCV65660 OMR65659:OMR65660 OWN65659:OWN65660 PGJ65659:PGJ65660 PQF65659:PQF65660 QAB65659:QAB65660 QJX65659:QJX65660 QTT65659:QTT65660 RDP65659:RDP65660 RNL65659:RNL65660 RXH65659:RXH65660 SHD65659:SHD65660 SQZ65659:SQZ65660 TAV65659:TAV65660 TKR65659:TKR65660 TUN65659:TUN65660 UEJ65659:UEJ65660 UOF65659:UOF65660 UYB65659:UYB65660 VHX65659:VHX65660 VRT65659:VRT65660 WBP65659:WBP65660 WLL65659:WLL65660 WVH65659:WVH65660 B131195:B131196 IV131195:IV131196 SR131195:SR131196 ACN131195:ACN131196 AMJ131195:AMJ131196 AWF131195:AWF131196 BGB131195:BGB131196 BPX131195:BPX131196 BZT131195:BZT131196 CJP131195:CJP131196 CTL131195:CTL131196 DDH131195:DDH131196 DND131195:DND131196 DWZ131195:DWZ131196 EGV131195:EGV131196 EQR131195:EQR131196 FAN131195:FAN131196 FKJ131195:FKJ131196 FUF131195:FUF131196 GEB131195:GEB131196 GNX131195:GNX131196 GXT131195:GXT131196 HHP131195:HHP131196 HRL131195:HRL131196 IBH131195:IBH131196 ILD131195:ILD131196 IUZ131195:IUZ131196 JEV131195:JEV131196 JOR131195:JOR131196 JYN131195:JYN131196 KIJ131195:KIJ131196 KSF131195:KSF131196 LCB131195:LCB131196 LLX131195:LLX131196 LVT131195:LVT131196 MFP131195:MFP131196 MPL131195:MPL131196 MZH131195:MZH131196 NJD131195:NJD131196 NSZ131195:NSZ131196 OCV131195:OCV131196 OMR131195:OMR131196 OWN131195:OWN131196 PGJ131195:PGJ131196 PQF131195:PQF131196 QAB131195:QAB131196 QJX131195:QJX131196 QTT131195:QTT131196 RDP131195:RDP131196 RNL131195:RNL131196 RXH131195:RXH131196 SHD131195:SHD131196 SQZ131195:SQZ131196 TAV131195:TAV131196 TKR131195:TKR131196 TUN131195:TUN131196 UEJ131195:UEJ131196 UOF131195:UOF131196 UYB131195:UYB131196 VHX131195:VHX131196 VRT131195:VRT131196 WBP131195:WBP131196 WLL131195:WLL131196 WVH131195:WVH131196 B196731:B196732 IV196731:IV196732 SR196731:SR196732 ACN196731:ACN196732 AMJ196731:AMJ196732 AWF196731:AWF196732 BGB196731:BGB196732 BPX196731:BPX196732 BZT196731:BZT196732 CJP196731:CJP196732 CTL196731:CTL196732 DDH196731:DDH196732 DND196731:DND196732 DWZ196731:DWZ196732 EGV196731:EGV196732 EQR196731:EQR196732 FAN196731:FAN196732 FKJ196731:FKJ196732 FUF196731:FUF196732 GEB196731:GEB196732 GNX196731:GNX196732 GXT196731:GXT196732 HHP196731:HHP196732 HRL196731:HRL196732 IBH196731:IBH196732 ILD196731:ILD196732 IUZ196731:IUZ196732 JEV196731:JEV196732 JOR196731:JOR196732 JYN196731:JYN196732 KIJ196731:KIJ196732 KSF196731:KSF196732 LCB196731:LCB196732 LLX196731:LLX196732 LVT196731:LVT196732 MFP196731:MFP196732 MPL196731:MPL196732 MZH196731:MZH196732 NJD196731:NJD196732 NSZ196731:NSZ196732 OCV196731:OCV196732 OMR196731:OMR196732 OWN196731:OWN196732 PGJ196731:PGJ196732 PQF196731:PQF196732 QAB196731:QAB196732 QJX196731:QJX196732 QTT196731:QTT196732 RDP196731:RDP196732 RNL196731:RNL196732 RXH196731:RXH196732 SHD196731:SHD196732 SQZ196731:SQZ196732 TAV196731:TAV196732 TKR196731:TKR196732 TUN196731:TUN196732 UEJ196731:UEJ196732 UOF196731:UOF196732 UYB196731:UYB196732 VHX196731:VHX196732 VRT196731:VRT196732 WBP196731:WBP196732 WLL196731:WLL196732 WVH196731:WVH196732 B262267:B262268 IV262267:IV262268 SR262267:SR262268 ACN262267:ACN262268 AMJ262267:AMJ262268 AWF262267:AWF262268 BGB262267:BGB262268 BPX262267:BPX262268 BZT262267:BZT262268 CJP262267:CJP262268 CTL262267:CTL262268 DDH262267:DDH262268 DND262267:DND262268 DWZ262267:DWZ262268 EGV262267:EGV262268 EQR262267:EQR262268 FAN262267:FAN262268 FKJ262267:FKJ262268 FUF262267:FUF262268 GEB262267:GEB262268 GNX262267:GNX262268 GXT262267:GXT262268 HHP262267:HHP262268 HRL262267:HRL262268 IBH262267:IBH262268 ILD262267:ILD262268 IUZ262267:IUZ262268 JEV262267:JEV262268 JOR262267:JOR262268 JYN262267:JYN262268 KIJ262267:KIJ262268 KSF262267:KSF262268 LCB262267:LCB262268 LLX262267:LLX262268 LVT262267:LVT262268 MFP262267:MFP262268 MPL262267:MPL262268 MZH262267:MZH262268 NJD262267:NJD262268 NSZ262267:NSZ262268 OCV262267:OCV262268 OMR262267:OMR262268 OWN262267:OWN262268 PGJ262267:PGJ262268 PQF262267:PQF262268 QAB262267:QAB262268 QJX262267:QJX262268 QTT262267:QTT262268 RDP262267:RDP262268 RNL262267:RNL262268 RXH262267:RXH262268 SHD262267:SHD262268 SQZ262267:SQZ262268 TAV262267:TAV262268 TKR262267:TKR262268 TUN262267:TUN262268 UEJ262267:UEJ262268 UOF262267:UOF262268 UYB262267:UYB262268 VHX262267:VHX262268 VRT262267:VRT262268 WBP262267:WBP262268 WLL262267:WLL262268 WVH262267:WVH262268 B327803:B327804 IV327803:IV327804 SR327803:SR327804 ACN327803:ACN327804 AMJ327803:AMJ327804 AWF327803:AWF327804 BGB327803:BGB327804 BPX327803:BPX327804 BZT327803:BZT327804 CJP327803:CJP327804 CTL327803:CTL327804 DDH327803:DDH327804 DND327803:DND327804 DWZ327803:DWZ327804 EGV327803:EGV327804 EQR327803:EQR327804 FAN327803:FAN327804 FKJ327803:FKJ327804 FUF327803:FUF327804 GEB327803:GEB327804 GNX327803:GNX327804 GXT327803:GXT327804 HHP327803:HHP327804 HRL327803:HRL327804 IBH327803:IBH327804 ILD327803:ILD327804 IUZ327803:IUZ327804 JEV327803:JEV327804 JOR327803:JOR327804 JYN327803:JYN327804 KIJ327803:KIJ327804 KSF327803:KSF327804 LCB327803:LCB327804 LLX327803:LLX327804 LVT327803:LVT327804 MFP327803:MFP327804 MPL327803:MPL327804 MZH327803:MZH327804 NJD327803:NJD327804 NSZ327803:NSZ327804 OCV327803:OCV327804 OMR327803:OMR327804 OWN327803:OWN327804 PGJ327803:PGJ327804 PQF327803:PQF327804 QAB327803:QAB327804 QJX327803:QJX327804 QTT327803:QTT327804 RDP327803:RDP327804 RNL327803:RNL327804 RXH327803:RXH327804 SHD327803:SHD327804 SQZ327803:SQZ327804 TAV327803:TAV327804 TKR327803:TKR327804 TUN327803:TUN327804 UEJ327803:UEJ327804 UOF327803:UOF327804 UYB327803:UYB327804 VHX327803:VHX327804 VRT327803:VRT327804 WBP327803:WBP327804 WLL327803:WLL327804 WVH327803:WVH327804 B393339:B393340 IV393339:IV393340 SR393339:SR393340 ACN393339:ACN393340 AMJ393339:AMJ393340 AWF393339:AWF393340 BGB393339:BGB393340 BPX393339:BPX393340 BZT393339:BZT393340 CJP393339:CJP393340 CTL393339:CTL393340 DDH393339:DDH393340 DND393339:DND393340 DWZ393339:DWZ393340 EGV393339:EGV393340 EQR393339:EQR393340 FAN393339:FAN393340 FKJ393339:FKJ393340 FUF393339:FUF393340 GEB393339:GEB393340 GNX393339:GNX393340 GXT393339:GXT393340 HHP393339:HHP393340 HRL393339:HRL393340 IBH393339:IBH393340 ILD393339:ILD393340 IUZ393339:IUZ393340 JEV393339:JEV393340 JOR393339:JOR393340 JYN393339:JYN393340 KIJ393339:KIJ393340 KSF393339:KSF393340 LCB393339:LCB393340 LLX393339:LLX393340 LVT393339:LVT393340 MFP393339:MFP393340 MPL393339:MPL393340 MZH393339:MZH393340 NJD393339:NJD393340 NSZ393339:NSZ393340 OCV393339:OCV393340 OMR393339:OMR393340 OWN393339:OWN393340 PGJ393339:PGJ393340 PQF393339:PQF393340 QAB393339:QAB393340 QJX393339:QJX393340 QTT393339:QTT393340 RDP393339:RDP393340 RNL393339:RNL393340 RXH393339:RXH393340 SHD393339:SHD393340 SQZ393339:SQZ393340 TAV393339:TAV393340 TKR393339:TKR393340 TUN393339:TUN393340 UEJ393339:UEJ393340 UOF393339:UOF393340 UYB393339:UYB393340 VHX393339:VHX393340 VRT393339:VRT393340 WBP393339:WBP393340 WLL393339:WLL393340 WVH393339:WVH393340 B458875:B458876 IV458875:IV458876 SR458875:SR458876 ACN458875:ACN458876 AMJ458875:AMJ458876 AWF458875:AWF458876 BGB458875:BGB458876 BPX458875:BPX458876 BZT458875:BZT458876 CJP458875:CJP458876 CTL458875:CTL458876 DDH458875:DDH458876 DND458875:DND458876 DWZ458875:DWZ458876 EGV458875:EGV458876 EQR458875:EQR458876 FAN458875:FAN458876 FKJ458875:FKJ458876 FUF458875:FUF458876 GEB458875:GEB458876 GNX458875:GNX458876 GXT458875:GXT458876 HHP458875:HHP458876 HRL458875:HRL458876 IBH458875:IBH458876 ILD458875:ILD458876 IUZ458875:IUZ458876 JEV458875:JEV458876 JOR458875:JOR458876 JYN458875:JYN458876 KIJ458875:KIJ458876 KSF458875:KSF458876 LCB458875:LCB458876 LLX458875:LLX458876 LVT458875:LVT458876 MFP458875:MFP458876 MPL458875:MPL458876 MZH458875:MZH458876 NJD458875:NJD458876 NSZ458875:NSZ458876 OCV458875:OCV458876 OMR458875:OMR458876 OWN458875:OWN458876 PGJ458875:PGJ458876 PQF458875:PQF458876 QAB458875:QAB458876 QJX458875:QJX458876 QTT458875:QTT458876 RDP458875:RDP458876 RNL458875:RNL458876 RXH458875:RXH458876 SHD458875:SHD458876 SQZ458875:SQZ458876 TAV458875:TAV458876 TKR458875:TKR458876 TUN458875:TUN458876 UEJ458875:UEJ458876 UOF458875:UOF458876 UYB458875:UYB458876 VHX458875:VHX458876 VRT458875:VRT458876 WBP458875:WBP458876 WLL458875:WLL458876 WVH458875:WVH458876 B524411:B524412 IV524411:IV524412 SR524411:SR524412 ACN524411:ACN524412 AMJ524411:AMJ524412 AWF524411:AWF524412 BGB524411:BGB524412 BPX524411:BPX524412 BZT524411:BZT524412 CJP524411:CJP524412 CTL524411:CTL524412 DDH524411:DDH524412 DND524411:DND524412 DWZ524411:DWZ524412 EGV524411:EGV524412 EQR524411:EQR524412 FAN524411:FAN524412 FKJ524411:FKJ524412 FUF524411:FUF524412 GEB524411:GEB524412 GNX524411:GNX524412 GXT524411:GXT524412 HHP524411:HHP524412 HRL524411:HRL524412 IBH524411:IBH524412 ILD524411:ILD524412 IUZ524411:IUZ524412 JEV524411:JEV524412 JOR524411:JOR524412 JYN524411:JYN524412 KIJ524411:KIJ524412 KSF524411:KSF524412 LCB524411:LCB524412 LLX524411:LLX524412 LVT524411:LVT524412 MFP524411:MFP524412 MPL524411:MPL524412 MZH524411:MZH524412 NJD524411:NJD524412 NSZ524411:NSZ524412 OCV524411:OCV524412 OMR524411:OMR524412 OWN524411:OWN524412 PGJ524411:PGJ524412 PQF524411:PQF524412 QAB524411:QAB524412 QJX524411:QJX524412 QTT524411:QTT524412 RDP524411:RDP524412 RNL524411:RNL524412 RXH524411:RXH524412 SHD524411:SHD524412 SQZ524411:SQZ524412 TAV524411:TAV524412 TKR524411:TKR524412 TUN524411:TUN524412 UEJ524411:UEJ524412 UOF524411:UOF524412 UYB524411:UYB524412 VHX524411:VHX524412 VRT524411:VRT524412 WBP524411:WBP524412 WLL524411:WLL524412 WVH524411:WVH524412 B589947:B589948 IV589947:IV589948 SR589947:SR589948 ACN589947:ACN589948 AMJ589947:AMJ589948 AWF589947:AWF589948 BGB589947:BGB589948 BPX589947:BPX589948 BZT589947:BZT589948 CJP589947:CJP589948 CTL589947:CTL589948 DDH589947:DDH589948 DND589947:DND589948 DWZ589947:DWZ589948 EGV589947:EGV589948 EQR589947:EQR589948 FAN589947:FAN589948 FKJ589947:FKJ589948 FUF589947:FUF589948 GEB589947:GEB589948 GNX589947:GNX589948 GXT589947:GXT589948 HHP589947:HHP589948 HRL589947:HRL589948 IBH589947:IBH589948 ILD589947:ILD589948 IUZ589947:IUZ589948 JEV589947:JEV589948 JOR589947:JOR589948 JYN589947:JYN589948 KIJ589947:KIJ589948 KSF589947:KSF589948 LCB589947:LCB589948 LLX589947:LLX589948 LVT589947:LVT589948 MFP589947:MFP589948 MPL589947:MPL589948 MZH589947:MZH589948 NJD589947:NJD589948 NSZ589947:NSZ589948 OCV589947:OCV589948 OMR589947:OMR589948 OWN589947:OWN589948 PGJ589947:PGJ589948 PQF589947:PQF589948 QAB589947:QAB589948 QJX589947:QJX589948 QTT589947:QTT589948 RDP589947:RDP589948 RNL589947:RNL589948 RXH589947:RXH589948 SHD589947:SHD589948 SQZ589947:SQZ589948 TAV589947:TAV589948 TKR589947:TKR589948 TUN589947:TUN589948 UEJ589947:UEJ589948 UOF589947:UOF589948 UYB589947:UYB589948 VHX589947:VHX589948 VRT589947:VRT589948 WBP589947:WBP589948 WLL589947:WLL589948 WVH589947:WVH589948 B655483:B655484 IV655483:IV655484 SR655483:SR655484 ACN655483:ACN655484 AMJ655483:AMJ655484 AWF655483:AWF655484 BGB655483:BGB655484 BPX655483:BPX655484 BZT655483:BZT655484 CJP655483:CJP655484 CTL655483:CTL655484 DDH655483:DDH655484 DND655483:DND655484 DWZ655483:DWZ655484 EGV655483:EGV655484 EQR655483:EQR655484 FAN655483:FAN655484 FKJ655483:FKJ655484 FUF655483:FUF655484 GEB655483:GEB655484 GNX655483:GNX655484 GXT655483:GXT655484 HHP655483:HHP655484 HRL655483:HRL655484 IBH655483:IBH655484 ILD655483:ILD655484 IUZ655483:IUZ655484 JEV655483:JEV655484 JOR655483:JOR655484 JYN655483:JYN655484 KIJ655483:KIJ655484 KSF655483:KSF655484 LCB655483:LCB655484 LLX655483:LLX655484 LVT655483:LVT655484 MFP655483:MFP655484 MPL655483:MPL655484 MZH655483:MZH655484 NJD655483:NJD655484 NSZ655483:NSZ655484 OCV655483:OCV655484 OMR655483:OMR655484 OWN655483:OWN655484 PGJ655483:PGJ655484 PQF655483:PQF655484 QAB655483:QAB655484 QJX655483:QJX655484 QTT655483:QTT655484 RDP655483:RDP655484 RNL655483:RNL655484 RXH655483:RXH655484 SHD655483:SHD655484 SQZ655483:SQZ655484 TAV655483:TAV655484 TKR655483:TKR655484 TUN655483:TUN655484 UEJ655483:UEJ655484 UOF655483:UOF655484 UYB655483:UYB655484 VHX655483:VHX655484 VRT655483:VRT655484 WBP655483:WBP655484 WLL655483:WLL655484 WVH655483:WVH655484 B721019:B721020 IV721019:IV721020 SR721019:SR721020 ACN721019:ACN721020 AMJ721019:AMJ721020 AWF721019:AWF721020 BGB721019:BGB721020 BPX721019:BPX721020 BZT721019:BZT721020 CJP721019:CJP721020 CTL721019:CTL721020 DDH721019:DDH721020 DND721019:DND721020 DWZ721019:DWZ721020 EGV721019:EGV721020 EQR721019:EQR721020 FAN721019:FAN721020 FKJ721019:FKJ721020 FUF721019:FUF721020 GEB721019:GEB721020 GNX721019:GNX721020 GXT721019:GXT721020 HHP721019:HHP721020 HRL721019:HRL721020 IBH721019:IBH721020 ILD721019:ILD721020 IUZ721019:IUZ721020 JEV721019:JEV721020 JOR721019:JOR721020 JYN721019:JYN721020 KIJ721019:KIJ721020 KSF721019:KSF721020 LCB721019:LCB721020 LLX721019:LLX721020 LVT721019:LVT721020 MFP721019:MFP721020 MPL721019:MPL721020 MZH721019:MZH721020 NJD721019:NJD721020 NSZ721019:NSZ721020 OCV721019:OCV721020 OMR721019:OMR721020 OWN721019:OWN721020 PGJ721019:PGJ721020 PQF721019:PQF721020 QAB721019:QAB721020 QJX721019:QJX721020 QTT721019:QTT721020 RDP721019:RDP721020 RNL721019:RNL721020 RXH721019:RXH721020 SHD721019:SHD721020 SQZ721019:SQZ721020 TAV721019:TAV721020 TKR721019:TKR721020 TUN721019:TUN721020 UEJ721019:UEJ721020 UOF721019:UOF721020 UYB721019:UYB721020 VHX721019:VHX721020 VRT721019:VRT721020 WBP721019:WBP721020 WLL721019:WLL721020 WVH721019:WVH721020 B786555:B786556 IV786555:IV786556 SR786555:SR786556 ACN786555:ACN786556 AMJ786555:AMJ786556 AWF786555:AWF786556 BGB786555:BGB786556 BPX786555:BPX786556 BZT786555:BZT786556 CJP786555:CJP786556 CTL786555:CTL786556 DDH786555:DDH786556 DND786555:DND786556 DWZ786555:DWZ786556 EGV786555:EGV786556 EQR786555:EQR786556 FAN786555:FAN786556 FKJ786555:FKJ786556 FUF786555:FUF786556 GEB786555:GEB786556 GNX786555:GNX786556 GXT786555:GXT786556 HHP786555:HHP786556 HRL786555:HRL786556 IBH786555:IBH786556 ILD786555:ILD786556 IUZ786555:IUZ786556 JEV786555:JEV786556 JOR786555:JOR786556 JYN786555:JYN786556 KIJ786555:KIJ786556 KSF786555:KSF786556 LCB786555:LCB786556 LLX786555:LLX786556 LVT786555:LVT786556 MFP786555:MFP786556 MPL786555:MPL786556 MZH786555:MZH786556 NJD786555:NJD786556 NSZ786555:NSZ786556 OCV786555:OCV786556 OMR786555:OMR786556 OWN786555:OWN786556 PGJ786555:PGJ786556 PQF786555:PQF786556 QAB786555:QAB786556 QJX786555:QJX786556 QTT786555:QTT786556 RDP786555:RDP786556 RNL786555:RNL786556 RXH786555:RXH786556 SHD786555:SHD786556 SQZ786555:SQZ786556 TAV786555:TAV786556 TKR786555:TKR786556 TUN786555:TUN786556 UEJ786555:UEJ786556 UOF786555:UOF786556 UYB786555:UYB786556 VHX786555:VHX786556 VRT786555:VRT786556 WBP786555:WBP786556 WLL786555:WLL786556 WVH786555:WVH786556 B852091:B852092 IV852091:IV852092 SR852091:SR852092 ACN852091:ACN852092 AMJ852091:AMJ852092 AWF852091:AWF852092 BGB852091:BGB852092 BPX852091:BPX852092 BZT852091:BZT852092 CJP852091:CJP852092 CTL852091:CTL852092 DDH852091:DDH852092 DND852091:DND852092 DWZ852091:DWZ852092 EGV852091:EGV852092 EQR852091:EQR852092 FAN852091:FAN852092 FKJ852091:FKJ852092 FUF852091:FUF852092 GEB852091:GEB852092 GNX852091:GNX852092 GXT852091:GXT852092 HHP852091:HHP852092 HRL852091:HRL852092 IBH852091:IBH852092 ILD852091:ILD852092 IUZ852091:IUZ852092 JEV852091:JEV852092 JOR852091:JOR852092 JYN852091:JYN852092 KIJ852091:KIJ852092 KSF852091:KSF852092 LCB852091:LCB852092 LLX852091:LLX852092 LVT852091:LVT852092 MFP852091:MFP852092 MPL852091:MPL852092 MZH852091:MZH852092 NJD852091:NJD852092 NSZ852091:NSZ852092 OCV852091:OCV852092 OMR852091:OMR852092 OWN852091:OWN852092 PGJ852091:PGJ852092 PQF852091:PQF852092 QAB852091:QAB852092 QJX852091:QJX852092 QTT852091:QTT852092 RDP852091:RDP852092 RNL852091:RNL852092 RXH852091:RXH852092 SHD852091:SHD852092 SQZ852091:SQZ852092 TAV852091:TAV852092 TKR852091:TKR852092 TUN852091:TUN852092 UEJ852091:UEJ852092 UOF852091:UOF852092 UYB852091:UYB852092 VHX852091:VHX852092 VRT852091:VRT852092 WBP852091:WBP852092 WLL852091:WLL852092 WVH852091:WVH852092 B917627:B917628 IV917627:IV917628 SR917627:SR917628 ACN917627:ACN917628 AMJ917627:AMJ917628 AWF917627:AWF917628 BGB917627:BGB917628 BPX917627:BPX917628 BZT917627:BZT917628 CJP917627:CJP917628 CTL917627:CTL917628 DDH917627:DDH917628 DND917627:DND917628 DWZ917627:DWZ917628 EGV917627:EGV917628 EQR917627:EQR917628 FAN917627:FAN917628 FKJ917627:FKJ917628 FUF917627:FUF917628 GEB917627:GEB917628 GNX917627:GNX917628 GXT917627:GXT917628 HHP917627:HHP917628 HRL917627:HRL917628 IBH917627:IBH917628 ILD917627:ILD917628 IUZ917627:IUZ917628 JEV917627:JEV917628 JOR917627:JOR917628 JYN917627:JYN917628 KIJ917627:KIJ917628 KSF917627:KSF917628 LCB917627:LCB917628 LLX917627:LLX917628 LVT917627:LVT917628 MFP917627:MFP917628 MPL917627:MPL917628 MZH917627:MZH917628 NJD917627:NJD917628 NSZ917627:NSZ917628 OCV917627:OCV917628 OMR917627:OMR917628 OWN917627:OWN917628 PGJ917627:PGJ917628 PQF917627:PQF917628 QAB917627:QAB917628 QJX917627:QJX917628 QTT917627:QTT917628 RDP917627:RDP917628 RNL917627:RNL917628 RXH917627:RXH917628 SHD917627:SHD917628 SQZ917627:SQZ917628 TAV917627:TAV917628 TKR917627:TKR917628 TUN917627:TUN917628 UEJ917627:UEJ917628 UOF917627:UOF917628 UYB917627:UYB917628 VHX917627:VHX917628 VRT917627:VRT917628 WBP917627:WBP917628 WLL917627:WLL917628 WVH917627:WVH917628 B983163:B983164 IV983163:IV983164 SR983163:SR983164 ACN983163:ACN983164 AMJ983163:AMJ983164 AWF983163:AWF983164 BGB983163:BGB983164 BPX983163:BPX983164 BZT983163:BZT983164 CJP983163:CJP983164 CTL983163:CTL983164 DDH983163:DDH983164 DND983163:DND983164 DWZ983163:DWZ983164 EGV983163:EGV983164 EQR983163:EQR983164 FAN983163:FAN983164 FKJ983163:FKJ983164 FUF983163:FUF983164 GEB983163:GEB983164 GNX983163:GNX983164 GXT983163:GXT983164 HHP983163:HHP983164 HRL983163:HRL983164 IBH983163:IBH983164 ILD983163:ILD983164 IUZ983163:IUZ983164 JEV983163:JEV983164 JOR983163:JOR983164 JYN983163:JYN983164 KIJ983163:KIJ983164 KSF983163:KSF983164 LCB983163:LCB983164 LLX983163:LLX983164 LVT983163:LVT983164 MFP983163:MFP983164 MPL983163:MPL983164 MZH983163:MZH983164 NJD983163:NJD983164 NSZ983163:NSZ983164 OCV983163:OCV983164 OMR983163:OMR983164 OWN983163:OWN983164 PGJ983163:PGJ983164 PQF983163:PQF983164 QAB983163:QAB983164 QJX983163:QJX983164 QTT983163:QTT983164 RDP983163:RDP983164 RNL983163:RNL983164 RXH983163:RXH983164 SHD983163:SHD983164 SQZ983163:SQZ983164 TAV983163:TAV983164 TKR983163:TKR983164 TUN983163:TUN983164 UEJ983163:UEJ983164 UOF983163:UOF983164 UYB983163:UYB983164 VHX983163:VHX983164 VRT983163:VRT983164 WBP983163:WBP983164 WLL983163:WLL983164 WVH983163:WVH983164" xr:uid="{00000000-0002-0000-0000-000000000000}">
      <formula1>1</formula1>
      <formula2>50</formula2>
    </dataValidation>
  </dataValidations>
  <pageMargins left="0.7" right="0.7" top="0.75" bottom="0.75" header="0.3" footer="0.3"/>
  <pageSetup scale="66" orientation="portrait" r:id="rId1"/>
  <rowBreaks count="3" manualBreakCount="3">
    <brk id="48" max="4" man="1"/>
    <brk id="92" max="4" man="1"/>
    <brk id="15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F258"/>
  <sheetViews>
    <sheetView showGridLines="0" view="pageBreakPreview" topLeftCell="A238" zoomScaleNormal="100" zoomScaleSheetLayoutView="100" workbookViewId="0">
      <selection activeCell="B249" sqref="B249"/>
    </sheetView>
  </sheetViews>
  <sheetFormatPr baseColWidth="10" defaultColWidth="11.42578125" defaultRowHeight="12.75" x14ac:dyDescent="0.25"/>
  <cols>
    <col min="1" max="1" width="15" style="15" customWidth="1"/>
    <col min="2" max="2" width="62.5703125" style="15" customWidth="1"/>
    <col min="3" max="3" width="10.140625" style="15" customWidth="1"/>
    <col min="4" max="4" width="18.140625" style="41" bestFit="1" customWidth="1"/>
    <col min="5" max="5" width="17.42578125" style="41" bestFit="1" customWidth="1"/>
    <col min="6" max="6" width="18" style="41" bestFit="1" customWidth="1"/>
    <col min="7" max="257" width="11.42578125" style="15"/>
    <col min="258" max="258" width="62.5703125" style="15" customWidth="1"/>
    <col min="259" max="261" width="11.42578125" style="15"/>
    <col min="262" max="262" width="14" style="15" customWidth="1"/>
    <col min="263" max="513" width="11.42578125" style="15"/>
    <col min="514" max="514" width="62.5703125" style="15" customWidth="1"/>
    <col min="515" max="517" width="11.42578125" style="15"/>
    <col min="518" max="518" width="14" style="15" customWidth="1"/>
    <col min="519" max="769" width="11.42578125" style="15"/>
    <col min="770" max="770" width="62.5703125" style="15" customWidth="1"/>
    <col min="771" max="773" width="11.42578125" style="15"/>
    <col min="774" max="774" width="14" style="15" customWidth="1"/>
    <col min="775" max="1025" width="11.42578125" style="15"/>
    <col min="1026" max="1026" width="62.5703125" style="15" customWidth="1"/>
    <col min="1027" max="1029" width="11.42578125" style="15"/>
    <col min="1030" max="1030" width="14" style="15" customWidth="1"/>
    <col min="1031" max="1281" width="11.42578125" style="15"/>
    <col min="1282" max="1282" width="62.5703125" style="15" customWidth="1"/>
    <col min="1283" max="1285" width="11.42578125" style="15"/>
    <col min="1286" max="1286" width="14" style="15" customWidth="1"/>
    <col min="1287" max="1537" width="11.42578125" style="15"/>
    <col min="1538" max="1538" width="62.5703125" style="15" customWidth="1"/>
    <col min="1539" max="1541" width="11.42578125" style="15"/>
    <col min="1542" max="1542" width="14" style="15" customWidth="1"/>
    <col min="1543" max="1793" width="11.42578125" style="15"/>
    <col min="1794" max="1794" width="62.5703125" style="15" customWidth="1"/>
    <col min="1795" max="1797" width="11.42578125" style="15"/>
    <col min="1798" max="1798" width="14" style="15" customWidth="1"/>
    <col min="1799" max="2049" width="11.42578125" style="15"/>
    <col min="2050" max="2050" width="62.5703125" style="15" customWidth="1"/>
    <col min="2051" max="2053" width="11.42578125" style="15"/>
    <col min="2054" max="2054" width="14" style="15" customWidth="1"/>
    <col min="2055" max="2305" width="11.42578125" style="15"/>
    <col min="2306" max="2306" width="62.5703125" style="15" customWidth="1"/>
    <col min="2307" max="2309" width="11.42578125" style="15"/>
    <col min="2310" max="2310" width="14" style="15" customWidth="1"/>
    <col min="2311" max="2561" width="11.42578125" style="15"/>
    <col min="2562" max="2562" width="62.5703125" style="15" customWidth="1"/>
    <col min="2563" max="2565" width="11.42578125" style="15"/>
    <col min="2566" max="2566" width="14" style="15" customWidth="1"/>
    <col min="2567" max="2817" width="11.42578125" style="15"/>
    <col min="2818" max="2818" width="62.5703125" style="15" customWidth="1"/>
    <col min="2819" max="2821" width="11.42578125" style="15"/>
    <col min="2822" max="2822" width="14" style="15" customWidth="1"/>
    <col min="2823" max="3073" width="11.42578125" style="15"/>
    <col min="3074" max="3074" width="62.5703125" style="15" customWidth="1"/>
    <col min="3075" max="3077" width="11.42578125" style="15"/>
    <col min="3078" max="3078" width="14" style="15" customWidth="1"/>
    <col min="3079" max="3329" width="11.42578125" style="15"/>
    <col min="3330" max="3330" width="62.5703125" style="15" customWidth="1"/>
    <col min="3331" max="3333" width="11.42578125" style="15"/>
    <col min="3334" max="3334" width="14" style="15" customWidth="1"/>
    <col min="3335" max="3585" width="11.42578125" style="15"/>
    <col min="3586" max="3586" width="62.5703125" style="15" customWidth="1"/>
    <col min="3587" max="3589" width="11.42578125" style="15"/>
    <col min="3590" max="3590" width="14" style="15" customWidth="1"/>
    <col min="3591" max="3841" width="11.42578125" style="15"/>
    <col min="3842" max="3842" width="62.5703125" style="15" customWidth="1"/>
    <col min="3843" max="3845" width="11.42578125" style="15"/>
    <col min="3846" max="3846" width="14" style="15" customWidth="1"/>
    <col min="3847" max="4097" width="11.42578125" style="15"/>
    <col min="4098" max="4098" width="62.5703125" style="15" customWidth="1"/>
    <col min="4099" max="4101" width="11.42578125" style="15"/>
    <col min="4102" max="4102" width="14" style="15" customWidth="1"/>
    <col min="4103" max="4353" width="11.42578125" style="15"/>
    <col min="4354" max="4354" width="62.5703125" style="15" customWidth="1"/>
    <col min="4355" max="4357" width="11.42578125" style="15"/>
    <col min="4358" max="4358" width="14" style="15" customWidth="1"/>
    <col min="4359" max="4609" width="11.42578125" style="15"/>
    <col min="4610" max="4610" width="62.5703125" style="15" customWidth="1"/>
    <col min="4611" max="4613" width="11.42578125" style="15"/>
    <col min="4614" max="4614" width="14" style="15" customWidth="1"/>
    <col min="4615" max="4865" width="11.42578125" style="15"/>
    <col min="4866" max="4866" width="62.5703125" style="15" customWidth="1"/>
    <col min="4867" max="4869" width="11.42578125" style="15"/>
    <col min="4870" max="4870" width="14" style="15" customWidth="1"/>
    <col min="4871" max="5121" width="11.42578125" style="15"/>
    <col min="5122" max="5122" width="62.5703125" style="15" customWidth="1"/>
    <col min="5123" max="5125" width="11.42578125" style="15"/>
    <col min="5126" max="5126" width="14" style="15" customWidth="1"/>
    <col min="5127" max="5377" width="11.42578125" style="15"/>
    <col min="5378" max="5378" width="62.5703125" style="15" customWidth="1"/>
    <col min="5379" max="5381" width="11.42578125" style="15"/>
    <col min="5382" max="5382" width="14" style="15" customWidth="1"/>
    <col min="5383" max="5633" width="11.42578125" style="15"/>
    <col min="5634" max="5634" width="62.5703125" style="15" customWidth="1"/>
    <col min="5635" max="5637" width="11.42578125" style="15"/>
    <col min="5638" max="5638" width="14" style="15" customWidth="1"/>
    <col min="5639" max="5889" width="11.42578125" style="15"/>
    <col min="5890" max="5890" width="62.5703125" style="15" customWidth="1"/>
    <col min="5891" max="5893" width="11.42578125" style="15"/>
    <col min="5894" max="5894" width="14" style="15" customWidth="1"/>
    <col min="5895" max="6145" width="11.42578125" style="15"/>
    <col min="6146" max="6146" width="62.5703125" style="15" customWidth="1"/>
    <col min="6147" max="6149" width="11.42578125" style="15"/>
    <col min="6150" max="6150" width="14" style="15" customWidth="1"/>
    <col min="6151" max="6401" width="11.42578125" style="15"/>
    <col min="6402" max="6402" width="62.5703125" style="15" customWidth="1"/>
    <col min="6403" max="6405" width="11.42578125" style="15"/>
    <col min="6406" max="6406" width="14" style="15" customWidth="1"/>
    <col min="6407" max="6657" width="11.42578125" style="15"/>
    <col min="6658" max="6658" width="62.5703125" style="15" customWidth="1"/>
    <col min="6659" max="6661" width="11.42578125" style="15"/>
    <col min="6662" max="6662" width="14" style="15" customWidth="1"/>
    <col min="6663" max="6913" width="11.42578125" style="15"/>
    <col min="6914" max="6914" width="62.5703125" style="15" customWidth="1"/>
    <col min="6915" max="6917" width="11.42578125" style="15"/>
    <col min="6918" max="6918" width="14" style="15" customWidth="1"/>
    <col min="6919" max="7169" width="11.42578125" style="15"/>
    <col min="7170" max="7170" width="62.5703125" style="15" customWidth="1"/>
    <col min="7171" max="7173" width="11.42578125" style="15"/>
    <col min="7174" max="7174" width="14" style="15" customWidth="1"/>
    <col min="7175" max="7425" width="11.42578125" style="15"/>
    <col min="7426" max="7426" width="62.5703125" style="15" customWidth="1"/>
    <col min="7427" max="7429" width="11.42578125" style="15"/>
    <col min="7430" max="7430" width="14" style="15" customWidth="1"/>
    <col min="7431" max="7681" width="11.42578125" style="15"/>
    <col min="7682" max="7682" width="62.5703125" style="15" customWidth="1"/>
    <col min="7683" max="7685" width="11.42578125" style="15"/>
    <col min="7686" max="7686" width="14" style="15" customWidth="1"/>
    <col min="7687" max="7937" width="11.42578125" style="15"/>
    <col min="7938" max="7938" width="62.5703125" style="15" customWidth="1"/>
    <col min="7939" max="7941" width="11.42578125" style="15"/>
    <col min="7942" max="7942" width="14" style="15" customWidth="1"/>
    <col min="7943" max="8193" width="11.42578125" style="15"/>
    <col min="8194" max="8194" width="62.5703125" style="15" customWidth="1"/>
    <col min="8195" max="8197" width="11.42578125" style="15"/>
    <col min="8198" max="8198" width="14" style="15" customWidth="1"/>
    <col min="8199" max="8449" width="11.42578125" style="15"/>
    <col min="8450" max="8450" width="62.5703125" style="15" customWidth="1"/>
    <col min="8451" max="8453" width="11.42578125" style="15"/>
    <col min="8454" max="8454" width="14" style="15" customWidth="1"/>
    <col min="8455" max="8705" width="11.42578125" style="15"/>
    <col min="8706" max="8706" width="62.5703125" style="15" customWidth="1"/>
    <col min="8707" max="8709" width="11.42578125" style="15"/>
    <col min="8710" max="8710" width="14" style="15" customWidth="1"/>
    <col min="8711" max="8961" width="11.42578125" style="15"/>
    <col min="8962" max="8962" width="62.5703125" style="15" customWidth="1"/>
    <col min="8963" max="8965" width="11.42578125" style="15"/>
    <col min="8966" max="8966" width="14" style="15" customWidth="1"/>
    <col min="8967" max="9217" width="11.42578125" style="15"/>
    <col min="9218" max="9218" width="62.5703125" style="15" customWidth="1"/>
    <col min="9219" max="9221" width="11.42578125" style="15"/>
    <col min="9222" max="9222" width="14" style="15" customWidth="1"/>
    <col min="9223" max="9473" width="11.42578125" style="15"/>
    <col min="9474" max="9474" width="62.5703125" style="15" customWidth="1"/>
    <col min="9475" max="9477" width="11.42578125" style="15"/>
    <col min="9478" max="9478" width="14" style="15" customWidth="1"/>
    <col min="9479" max="9729" width="11.42578125" style="15"/>
    <col min="9730" max="9730" width="62.5703125" style="15" customWidth="1"/>
    <col min="9731" max="9733" width="11.42578125" style="15"/>
    <col min="9734" max="9734" width="14" style="15" customWidth="1"/>
    <col min="9735" max="9985" width="11.42578125" style="15"/>
    <col min="9986" max="9986" width="62.5703125" style="15" customWidth="1"/>
    <col min="9987" max="9989" width="11.42578125" style="15"/>
    <col min="9990" max="9990" width="14" style="15" customWidth="1"/>
    <col min="9991" max="10241" width="11.42578125" style="15"/>
    <col min="10242" max="10242" width="62.5703125" style="15" customWidth="1"/>
    <col min="10243" max="10245" width="11.42578125" style="15"/>
    <col min="10246" max="10246" width="14" style="15" customWidth="1"/>
    <col min="10247" max="10497" width="11.42578125" style="15"/>
    <col min="10498" max="10498" width="62.5703125" style="15" customWidth="1"/>
    <col min="10499" max="10501" width="11.42578125" style="15"/>
    <col min="10502" max="10502" width="14" style="15" customWidth="1"/>
    <col min="10503" max="10753" width="11.42578125" style="15"/>
    <col min="10754" max="10754" width="62.5703125" style="15" customWidth="1"/>
    <col min="10755" max="10757" width="11.42578125" style="15"/>
    <col min="10758" max="10758" width="14" style="15" customWidth="1"/>
    <col min="10759" max="11009" width="11.42578125" style="15"/>
    <col min="11010" max="11010" width="62.5703125" style="15" customWidth="1"/>
    <col min="11011" max="11013" width="11.42578125" style="15"/>
    <col min="11014" max="11014" width="14" style="15" customWidth="1"/>
    <col min="11015" max="11265" width="11.42578125" style="15"/>
    <col min="11266" max="11266" width="62.5703125" style="15" customWidth="1"/>
    <col min="11267" max="11269" width="11.42578125" style="15"/>
    <col min="11270" max="11270" width="14" style="15" customWidth="1"/>
    <col min="11271" max="11521" width="11.42578125" style="15"/>
    <col min="11522" max="11522" width="62.5703125" style="15" customWidth="1"/>
    <col min="11523" max="11525" width="11.42578125" style="15"/>
    <col min="11526" max="11526" width="14" style="15" customWidth="1"/>
    <col min="11527" max="11777" width="11.42578125" style="15"/>
    <col min="11778" max="11778" width="62.5703125" style="15" customWidth="1"/>
    <col min="11779" max="11781" width="11.42578125" style="15"/>
    <col min="11782" max="11782" width="14" style="15" customWidth="1"/>
    <col min="11783" max="12033" width="11.42578125" style="15"/>
    <col min="12034" max="12034" width="62.5703125" style="15" customWidth="1"/>
    <col min="12035" max="12037" width="11.42578125" style="15"/>
    <col min="12038" max="12038" width="14" style="15" customWidth="1"/>
    <col min="12039" max="12289" width="11.42578125" style="15"/>
    <col min="12290" max="12290" width="62.5703125" style="15" customWidth="1"/>
    <col min="12291" max="12293" width="11.42578125" style="15"/>
    <col min="12294" max="12294" width="14" style="15" customWidth="1"/>
    <col min="12295" max="12545" width="11.42578125" style="15"/>
    <col min="12546" max="12546" width="62.5703125" style="15" customWidth="1"/>
    <col min="12547" max="12549" width="11.42578125" style="15"/>
    <col min="12550" max="12550" width="14" style="15" customWidth="1"/>
    <col min="12551" max="12801" width="11.42578125" style="15"/>
    <col min="12802" max="12802" width="62.5703125" style="15" customWidth="1"/>
    <col min="12803" max="12805" width="11.42578125" style="15"/>
    <col min="12806" max="12806" width="14" style="15" customWidth="1"/>
    <col min="12807" max="13057" width="11.42578125" style="15"/>
    <col min="13058" max="13058" width="62.5703125" style="15" customWidth="1"/>
    <col min="13059" max="13061" width="11.42578125" style="15"/>
    <col min="13062" max="13062" width="14" style="15" customWidth="1"/>
    <col min="13063" max="13313" width="11.42578125" style="15"/>
    <col min="13314" max="13314" width="62.5703125" style="15" customWidth="1"/>
    <col min="13315" max="13317" width="11.42578125" style="15"/>
    <col min="13318" max="13318" width="14" style="15" customWidth="1"/>
    <col min="13319" max="13569" width="11.42578125" style="15"/>
    <col min="13570" max="13570" width="62.5703125" style="15" customWidth="1"/>
    <col min="13571" max="13573" width="11.42578125" style="15"/>
    <col min="13574" max="13574" width="14" style="15" customWidth="1"/>
    <col min="13575" max="13825" width="11.42578125" style="15"/>
    <col min="13826" max="13826" width="62.5703125" style="15" customWidth="1"/>
    <col min="13827" max="13829" width="11.42578125" style="15"/>
    <col min="13830" max="13830" width="14" style="15" customWidth="1"/>
    <col min="13831" max="14081" width="11.42578125" style="15"/>
    <col min="14082" max="14082" width="62.5703125" style="15" customWidth="1"/>
    <col min="14083" max="14085" width="11.42578125" style="15"/>
    <col min="14086" max="14086" width="14" style="15" customWidth="1"/>
    <col min="14087" max="14337" width="11.42578125" style="15"/>
    <col min="14338" max="14338" width="62.5703125" style="15" customWidth="1"/>
    <col min="14339" max="14341" width="11.42578125" style="15"/>
    <col min="14342" max="14342" width="14" style="15" customWidth="1"/>
    <col min="14343" max="14593" width="11.42578125" style="15"/>
    <col min="14594" max="14594" width="62.5703125" style="15" customWidth="1"/>
    <col min="14595" max="14597" width="11.42578125" style="15"/>
    <col min="14598" max="14598" width="14" style="15" customWidth="1"/>
    <col min="14599" max="14849" width="11.42578125" style="15"/>
    <col min="14850" max="14850" width="62.5703125" style="15" customWidth="1"/>
    <col min="14851" max="14853" width="11.42578125" style="15"/>
    <col min="14854" max="14854" width="14" style="15" customWidth="1"/>
    <col min="14855" max="15105" width="11.42578125" style="15"/>
    <col min="15106" max="15106" width="62.5703125" style="15" customWidth="1"/>
    <col min="15107" max="15109" width="11.42578125" style="15"/>
    <col min="15110" max="15110" width="14" style="15" customWidth="1"/>
    <col min="15111" max="15361" width="11.42578125" style="15"/>
    <col min="15362" max="15362" width="62.5703125" style="15" customWidth="1"/>
    <col min="15363" max="15365" width="11.42578125" style="15"/>
    <col min="15366" max="15366" width="14" style="15" customWidth="1"/>
    <col min="15367" max="15617" width="11.42578125" style="15"/>
    <col min="15618" max="15618" width="62.5703125" style="15" customWidth="1"/>
    <col min="15619" max="15621" width="11.42578125" style="15"/>
    <col min="15622" max="15622" width="14" style="15" customWidth="1"/>
    <col min="15623" max="15873" width="11.42578125" style="15"/>
    <col min="15874" max="15874" width="62.5703125" style="15" customWidth="1"/>
    <col min="15875" max="15877" width="11.42578125" style="15"/>
    <col min="15878" max="15878" width="14" style="15" customWidth="1"/>
    <col min="15879" max="16129" width="11.42578125" style="15"/>
    <col min="16130" max="16130" width="62.5703125" style="15" customWidth="1"/>
    <col min="16131" max="16133" width="11.42578125" style="15"/>
    <col min="16134" max="16134" width="14" style="15" customWidth="1"/>
    <col min="16135" max="16384" width="11.42578125" style="15"/>
  </cols>
  <sheetData>
    <row r="1" spans="1:6" ht="18" customHeight="1" x14ac:dyDescent="0.25">
      <c r="A1" s="147" t="s">
        <v>1046</v>
      </c>
      <c r="B1" s="147"/>
      <c r="C1" s="147"/>
      <c r="D1" s="147"/>
      <c r="E1" s="147"/>
      <c r="F1" s="15"/>
    </row>
    <row r="2" spans="1:6" ht="18" customHeight="1" x14ac:dyDescent="0.25">
      <c r="A2" s="149" t="s">
        <v>356</v>
      </c>
      <c r="B2" s="149"/>
      <c r="C2" s="149"/>
      <c r="D2" s="149"/>
      <c r="E2" s="149"/>
      <c r="F2" s="28"/>
    </row>
    <row r="3" spans="1:6" ht="18" customHeight="1" x14ac:dyDescent="0.25">
      <c r="A3" s="147" t="s">
        <v>1047</v>
      </c>
      <c r="B3" s="147"/>
      <c r="C3" s="147"/>
      <c r="D3" s="147"/>
      <c r="E3" s="147"/>
      <c r="F3" s="15"/>
    </row>
    <row r="4" spans="1:6" ht="18" customHeight="1" x14ac:dyDescent="0.25">
      <c r="A4" s="148" t="s">
        <v>925</v>
      </c>
      <c r="B4" s="148"/>
      <c r="C4" s="148"/>
      <c r="D4" s="148"/>
      <c r="E4" s="148"/>
      <c r="F4" s="15"/>
    </row>
    <row r="5" spans="1:6" ht="7.5" customHeight="1" x14ac:dyDescent="0.25">
      <c r="B5" s="32"/>
      <c r="C5" s="32"/>
      <c r="D5" s="88"/>
    </row>
    <row r="6" spans="1:6" s="1" customFormat="1" ht="24.75" customHeight="1" x14ac:dyDescent="0.25">
      <c r="A6" s="101" t="s">
        <v>928</v>
      </c>
      <c r="B6" s="101" t="s">
        <v>1015</v>
      </c>
      <c r="C6" s="102" t="s">
        <v>1</v>
      </c>
      <c r="D6" s="101" t="s">
        <v>1043</v>
      </c>
      <c r="E6" s="101" t="s">
        <v>1044</v>
      </c>
      <c r="F6" s="103"/>
    </row>
    <row r="7" spans="1:6" ht="7.5" customHeight="1" x14ac:dyDescent="0.25">
      <c r="B7" s="32"/>
      <c r="C7" s="32"/>
      <c r="D7" s="88"/>
    </row>
    <row r="8" spans="1:6" s="91" customFormat="1" ht="18" customHeight="1" x14ac:dyDescent="0.25">
      <c r="A8" s="89" t="s">
        <v>357</v>
      </c>
      <c r="B8" s="44" t="s">
        <v>358</v>
      </c>
      <c r="C8" s="74"/>
      <c r="D8" s="75"/>
      <c r="E8" s="75"/>
      <c r="F8" s="90"/>
    </row>
    <row r="9" spans="1:6" s="91" customFormat="1" ht="18" customHeight="1" x14ac:dyDescent="0.25">
      <c r="A9" s="71" t="s">
        <v>359</v>
      </c>
      <c r="B9" s="48" t="s">
        <v>360</v>
      </c>
      <c r="C9" s="72"/>
      <c r="D9" s="68"/>
      <c r="E9" s="68"/>
      <c r="F9" s="90"/>
    </row>
    <row r="10" spans="1:6" ht="18" customHeight="1" x14ac:dyDescent="0.25">
      <c r="A10" s="51" t="s">
        <v>361</v>
      </c>
      <c r="B10" s="52" t="s">
        <v>362</v>
      </c>
      <c r="C10" s="53">
        <v>31</v>
      </c>
      <c r="D10" s="54">
        <f>SUM(D11:D14)</f>
        <v>0</v>
      </c>
      <c r="E10" s="54">
        <f>SUM(E11:E14)</f>
        <v>0</v>
      </c>
      <c r="F10" s="37"/>
    </row>
    <row r="11" spans="1:6" ht="18" customHeight="1" x14ac:dyDescent="0.25">
      <c r="A11" s="55" t="s">
        <v>363</v>
      </c>
      <c r="B11" s="56" t="s">
        <v>364</v>
      </c>
      <c r="C11" s="57"/>
      <c r="D11" s="58">
        <v>0</v>
      </c>
      <c r="E11" s="58">
        <v>0</v>
      </c>
      <c r="F11" s="37"/>
    </row>
    <row r="12" spans="1:6" ht="18" customHeight="1" x14ac:dyDescent="0.25">
      <c r="A12" s="55" t="s">
        <v>365</v>
      </c>
      <c r="B12" s="56" t="s">
        <v>366</v>
      </c>
      <c r="C12" s="57"/>
      <c r="D12" s="58">
        <v>0</v>
      </c>
      <c r="E12" s="58">
        <v>0</v>
      </c>
      <c r="F12" s="37"/>
    </row>
    <row r="13" spans="1:6" ht="18" customHeight="1" x14ac:dyDescent="0.25">
      <c r="A13" s="55" t="s">
        <v>367</v>
      </c>
      <c r="B13" s="56" t="s">
        <v>368</v>
      </c>
      <c r="C13" s="57"/>
      <c r="D13" s="58">
        <v>0</v>
      </c>
      <c r="E13" s="58">
        <v>0</v>
      </c>
      <c r="F13" s="37"/>
    </row>
    <row r="14" spans="1:6" ht="18" customHeight="1" x14ac:dyDescent="0.25">
      <c r="A14" s="55" t="s">
        <v>369</v>
      </c>
      <c r="B14" s="56" t="s">
        <v>370</v>
      </c>
      <c r="C14" s="57"/>
      <c r="D14" s="58">
        <v>0</v>
      </c>
      <c r="E14" s="58">
        <v>0</v>
      </c>
      <c r="F14" s="37"/>
    </row>
    <row r="15" spans="1:6" ht="18" customHeight="1" x14ac:dyDescent="0.25">
      <c r="A15" s="51" t="s">
        <v>371</v>
      </c>
      <c r="B15" s="52" t="s">
        <v>372</v>
      </c>
      <c r="C15" s="53" t="s">
        <v>373</v>
      </c>
      <c r="D15" s="54">
        <f>SUM(D16:D21)</f>
        <v>394274.38817000005</v>
      </c>
      <c r="E15" s="54">
        <f>SUM(E16:E21)</f>
        <v>0</v>
      </c>
      <c r="F15" s="37"/>
    </row>
    <row r="16" spans="1:6" ht="18" customHeight="1" x14ac:dyDescent="0.25">
      <c r="A16" s="60" t="s">
        <v>374</v>
      </c>
      <c r="B16" s="92" t="s">
        <v>375</v>
      </c>
      <c r="C16" s="57"/>
      <c r="D16" s="58">
        <v>387540.07304000005</v>
      </c>
      <c r="E16" s="58">
        <v>0</v>
      </c>
    </row>
    <row r="17" spans="1:6" ht="18" customHeight="1" x14ac:dyDescent="0.25">
      <c r="A17" s="60" t="s">
        <v>376</v>
      </c>
      <c r="B17" s="92" t="s">
        <v>377</v>
      </c>
      <c r="C17" s="57"/>
      <c r="D17" s="58">
        <v>0</v>
      </c>
      <c r="E17" s="58">
        <v>0</v>
      </c>
    </row>
    <row r="18" spans="1:6" ht="18" customHeight="1" x14ac:dyDescent="0.25">
      <c r="A18" s="60" t="s">
        <v>378</v>
      </c>
      <c r="B18" s="92" t="s">
        <v>379</v>
      </c>
      <c r="C18" s="57"/>
      <c r="D18" s="58">
        <v>0</v>
      </c>
      <c r="E18" s="58">
        <v>0</v>
      </c>
    </row>
    <row r="19" spans="1:6" ht="18" customHeight="1" x14ac:dyDescent="0.25">
      <c r="A19" s="60" t="s">
        <v>380</v>
      </c>
      <c r="B19" s="92" t="s">
        <v>381</v>
      </c>
      <c r="C19" s="57"/>
      <c r="D19" s="58">
        <v>6734.31513</v>
      </c>
      <c r="E19" s="58">
        <v>0</v>
      </c>
    </row>
    <row r="20" spans="1:6" ht="18" customHeight="1" x14ac:dyDescent="0.25">
      <c r="A20" s="60" t="s">
        <v>382</v>
      </c>
      <c r="B20" s="92" t="s">
        <v>383</v>
      </c>
      <c r="C20" s="57"/>
      <c r="D20" s="58">
        <v>0</v>
      </c>
      <c r="E20" s="58">
        <v>0</v>
      </c>
    </row>
    <row r="21" spans="1:6" ht="18" customHeight="1" x14ac:dyDescent="0.25">
      <c r="A21" s="60" t="s">
        <v>384</v>
      </c>
      <c r="B21" s="92" t="s">
        <v>385</v>
      </c>
      <c r="C21" s="57"/>
      <c r="D21" s="58">
        <v>0</v>
      </c>
      <c r="E21" s="58">
        <v>0</v>
      </c>
    </row>
    <row r="22" spans="1:6" ht="18" customHeight="1" x14ac:dyDescent="0.25">
      <c r="A22" s="51" t="s">
        <v>386</v>
      </c>
      <c r="B22" s="52" t="s">
        <v>387</v>
      </c>
      <c r="C22" s="53" t="s">
        <v>388</v>
      </c>
      <c r="D22" s="54">
        <f>SUM(D23:D25)</f>
        <v>208707.78740000003</v>
      </c>
      <c r="E22" s="54">
        <f>SUM(E23:E25)</f>
        <v>0</v>
      </c>
      <c r="F22" s="37"/>
    </row>
    <row r="23" spans="1:6" ht="18" customHeight="1" x14ac:dyDescent="0.25">
      <c r="A23" s="60" t="s">
        <v>389</v>
      </c>
      <c r="B23" s="92" t="s">
        <v>390</v>
      </c>
      <c r="C23" s="57"/>
      <c r="D23" s="58">
        <v>0</v>
      </c>
      <c r="E23" s="58">
        <v>0</v>
      </c>
    </row>
    <row r="24" spans="1:6" ht="18" customHeight="1" x14ac:dyDescent="0.25">
      <c r="A24" s="60" t="s">
        <v>391</v>
      </c>
      <c r="B24" s="92" t="s">
        <v>392</v>
      </c>
      <c r="C24" s="57"/>
      <c r="D24" s="58">
        <v>29074.341</v>
      </c>
      <c r="E24" s="58">
        <v>0</v>
      </c>
    </row>
    <row r="25" spans="1:6" ht="18" customHeight="1" x14ac:dyDescent="0.25">
      <c r="A25" s="60" t="s">
        <v>393</v>
      </c>
      <c r="B25" s="93" t="s">
        <v>394</v>
      </c>
      <c r="C25" s="57"/>
      <c r="D25" s="58">
        <v>179633.44640000002</v>
      </c>
      <c r="E25" s="58">
        <v>0</v>
      </c>
    </row>
    <row r="26" spans="1:6" ht="18" customHeight="1" x14ac:dyDescent="0.25">
      <c r="A26" s="51" t="s">
        <v>395</v>
      </c>
      <c r="B26" s="52" t="s">
        <v>396</v>
      </c>
      <c r="C26" s="53" t="s">
        <v>397</v>
      </c>
      <c r="D26" s="54">
        <f>SUM(D27:D29)</f>
        <v>0</v>
      </c>
      <c r="E26" s="54">
        <f>SUM(E27:E29)</f>
        <v>0</v>
      </c>
      <c r="F26" s="37"/>
    </row>
    <row r="27" spans="1:6" ht="18" customHeight="1" x14ac:dyDescent="0.25">
      <c r="A27" s="60" t="s">
        <v>398</v>
      </c>
      <c r="B27" s="92" t="s">
        <v>399</v>
      </c>
      <c r="C27" s="57"/>
      <c r="D27" s="58">
        <v>0</v>
      </c>
      <c r="E27" s="58">
        <v>0</v>
      </c>
    </row>
    <row r="28" spans="1:6" ht="18" customHeight="1" x14ac:dyDescent="0.25">
      <c r="A28" s="60" t="s">
        <v>400</v>
      </c>
      <c r="B28" s="92" t="s">
        <v>401</v>
      </c>
      <c r="C28" s="57"/>
      <c r="D28" s="58">
        <v>0</v>
      </c>
      <c r="E28" s="58">
        <v>0</v>
      </c>
    </row>
    <row r="29" spans="1:6" ht="18" customHeight="1" x14ac:dyDescent="0.25">
      <c r="A29" s="60" t="s">
        <v>402</v>
      </c>
      <c r="B29" s="92" t="s">
        <v>403</v>
      </c>
      <c r="C29" s="57"/>
      <c r="D29" s="58">
        <v>0</v>
      </c>
      <c r="E29" s="58">
        <v>0</v>
      </c>
    </row>
    <row r="30" spans="1:6" ht="18" customHeight="1" x14ac:dyDescent="0.25">
      <c r="A30" s="51" t="s">
        <v>404</v>
      </c>
      <c r="B30" s="52" t="s">
        <v>405</v>
      </c>
      <c r="C30" s="53" t="s">
        <v>406</v>
      </c>
      <c r="D30" s="54">
        <f>SUM(D31:D32)</f>
        <v>10285.46768</v>
      </c>
      <c r="E30" s="54">
        <f>SUM(E31:E32)</f>
        <v>0</v>
      </c>
      <c r="F30" s="37"/>
    </row>
    <row r="31" spans="1:6" ht="18" customHeight="1" x14ac:dyDescent="0.25">
      <c r="A31" s="60" t="s">
        <v>407</v>
      </c>
      <c r="B31" s="92" t="s">
        <v>408</v>
      </c>
      <c r="C31" s="57"/>
      <c r="D31" s="58">
        <v>10285.46768</v>
      </c>
      <c r="E31" s="58">
        <v>0</v>
      </c>
    </row>
    <row r="32" spans="1:6" s="91" customFormat="1" ht="18" customHeight="1" x14ac:dyDescent="0.25">
      <c r="A32" s="71" t="s">
        <v>409</v>
      </c>
      <c r="B32" s="48" t="s">
        <v>410</v>
      </c>
      <c r="C32" s="72"/>
      <c r="D32" s="68"/>
      <c r="E32" s="68"/>
      <c r="F32" s="90"/>
    </row>
    <row r="33" spans="1:6" ht="18" customHeight="1" x14ac:dyDescent="0.25">
      <c r="A33" s="51" t="s">
        <v>411</v>
      </c>
      <c r="B33" s="52" t="s">
        <v>412</v>
      </c>
      <c r="C33" s="53" t="s">
        <v>413</v>
      </c>
      <c r="D33" s="54">
        <f>SUM(D34:D36)</f>
        <v>0</v>
      </c>
      <c r="E33" s="54">
        <f>SUM(E34:E36)</f>
        <v>0</v>
      </c>
      <c r="F33" s="37"/>
    </row>
    <row r="34" spans="1:6" ht="18" customHeight="1" x14ac:dyDescent="0.25">
      <c r="A34" s="60" t="s">
        <v>414</v>
      </c>
      <c r="B34" s="92" t="s">
        <v>415</v>
      </c>
      <c r="C34" s="57"/>
      <c r="D34" s="58">
        <v>0</v>
      </c>
      <c r="E34" s="58">
        <v>0</v>
      </c>
    </row>
    <row r="35" spans="1:6" ht="18" customHeight="1" x14ac:dyDescent="0.25">
      <c r="A35" s="60" t="s">
        <v>416</v>
      </c>
      <c r="B35" s="92" t="s">
        <v>417</v>
      </c>
      <c r="C35" s="57"/>
      <c r="D35" s="58">
        <v>0</v>
      </c>
      <c r="E35" s="58">
        <v>0</v>
      </c>
    </row>
    <row r="36" spans="1:6" ht="18" customHeight="1" x14ac:dyDescent="0.25">
      <c r="A36" s="60" t="s">
        <v>418</v>
      </c>
      <c r="B36" s="92" t="s">
        <v>419</v>
      </c>
      <c r="C36" s="57"/>
      <c r="D36" s="58">
        <v>0</v>
      </c>
      <c r="E36" s="58">
        <v>0</v>
      </c>
    </row>
    <row r="37" spans="1:6" ht="18" customHeight="1" x14ac:dyDescent="0.25">
      <c r="A37" s="51" t="s">
        <v>420</v>
      </c>
      <c r="B37" s="52" t="s">
        <v>421</v>
      </c>
      <c r="C37" s="53" t="s">
        <v>422</v>
      </c>
      <c r="D37" s="54">
        <f>SUM(D38:D39)</f>
        <v>0</v>
      </c>
      <c r="E37" s="54">
        <f>SUM(E38:E39)</f>
        <v>0</v>
      </c>
      <c r="F37" s="37"/>
    </row>
    <row r="38" spans="1:6" ht="18" customHeight="1" x14ac:dyDescent="0.25">
      <c r="A38" s="60" t="s">
        <v>423</v>
      </c>
      <c r="B38" s="92" t="s">
        <v>424</v>
      </c>
      <c r="C38" s="57"/>
      <c r="D38" s="58">
        <v>0</v>
      </c>
      <c r="E38" s="58">
        <v>0</v>
      </c>
    </row>
    <row r="39" spans="1:6" s="91" customFormat="1" ht="18" customHeight="1" x14ac:dyDescent="0.25">
      <c r="A39" s="71" t="s">
        <v>425</v>
      </c>
      <c r="B39" s="48" t="s">
        <v>426</v>
      </c>
      <c r="C39" s="72"/>
      <c r="D39" s="68"/>
      <c r="E39" s="68"/>
      <c r="F39" s="90"/>
    </row>
    <row r="40" spans="1:6" ht="18" customHeight="1" x14ac:dyDescent="0.25">
      <c r="A40" s="51" t="s">
        <v>427</v>
      </c>
      <c r="B40" s="52" t="s">
        <v>428</v>
      </c>
      <c r="C40" s="53" t="s">
        <v>429</v>
      </c>
      <c r="D40" s="54">
        <f>SUM(D41:D44)</f>
        <v>0</v>
      </c>
      <c r="E40" s="54">
        <f>SUM(E41:E44)</f>
        <v>0</v>
      </c>
      <c r="F40" s="37"/>
    </row>
    <row r="41" spans="1:6" ht="18" customHeight="1" x14ac:dyDescent="0.25">
      <c r="A41" s="60" t="s">
        <v>430</v>
      </c>
      <c r="B41" s="92" t="s">
        <v>431</v>
      </c>
      <c r="C41" s="57"/>
      <c r="D41" s="58">
        <v>0</v>
      </c>
      <c r="E41" s="58">
        <v>0</v>
      </c>
    </row>
    <row r="42" spans="1:6" ht="18" customHeight="1" x14ac:dyDescent="0.25">
      <c r="A42" s="60" t="s">
        <v>432</v>
      </c>
      <c r="B42" s="92" t="s">
        <v>433</v>
      </c>
      <c r="C42" s="57"/>
      <c r="D42" s="58">
        <v>0</v>
      </c>
      <c r="E42" s="58">
        <v>0</v>
      </c>
    </row>
    <row r="43" spans="1:6" ht="18" customHeight="1" x14ac:dyDescent="0.25">
      <c r="A43" s="60" t="s">
        <v>434</v>
      </c>
      <c r="B43" s="92" t="s">
        <v>435</v>
      </c>
      <c r="C43" s="57"/>
      <c r="D43" s="58">
        <v>0</v>
      </c>
      <c r="E43" s="58">
        <v>0</v>
      </c>
    </row>
    <row r="44" spans="1:6" ht="18" customHeight="1" x14ac:dyDescent="0.25">
      <c r="A44" s="60" t="s">
        <v>436</v>
      </c>
      <c r="B44" s="92" t="s">
        <v>437</v>
      </c>
      <c r="C44" s="57"/>
      <c r="D44" s="58">
        <v>0</v>
      </c>
      <c r="E44" s="58">
        <v>0</v>
      </c>
    </row>
    <row r="45" spans="1:6" ht="18" customHeight="1" x14ac:dyDescent="0.25">
      <c r="A45" s="51" t="s">
        <v>438</v>
      </c>
      <c r="B45" s="52" t="s">
        <v>439</v>
      </c>
      <c r="C45" s="53" t="s">
        <v>440</v>
      </c>
      <c r="D45" s="54">
        <f>SUM(D46:D47)</f>
        <v>0</v>
      </c>
      <c r="E45" s="54">
        <f>SUM(E46:E47)</f>
        <v>0</v>
      </c>
      <c r="F45" s="37"/>
    </row>
    <row r="46" spans="1:6" ht="18" customHeight="1" x14ac:dyDescent="0.25">
      <c r="A46" s="60" t="s">
        <v>441</v>
      </c>
      <c r="B46" s="92" t="s">
        <v>442</v>
      </c>
      <c r="C46" s="57"/>
      <c r="D46" s="58">
        <v>0</v>
      </c>
      <c r="E46" s="58">
        <v>0</v>
      </c>
    </row>
    <row r="47" spans="1:6" ht="18" customHeight="1" x14ac:dyDescent="0.25">
      <c r="A47" s="51" t="s">
        <v>1031</v>
      </c>
      <c r="B47" s="52" t="s">
        <v>1032</v>
      </c>
      <c r="C47" s="53" t="s">
        <v>447</v>
      </c>
      <c r="D47" s="54">
        <f>SUM(D49:D50)</f>
        <v>0</v>
      </c>
      <c r="E47" s="54">
        <f>SUM(E49:E50)</f>
        <v>0</v>
      </c>
      <c r="F47" s="37"/>
    </row>
    <row r="48" spans="1:6" ht="18" customHeight="1" x14ac:dyDescent="0.25">
      <c r="A48" s="60" t="s">
        <v>1033</v>
      </c>
      <c r="B48" s="92" t="s">
        <v>442</v>
      </c>
      <c r="C48" s="57"/>
      <c r="D48" s="58">
        <v>0</v>
      </c>
      <c r="E48" s="58">
        <v>0</v>
      </c>
    </row>
    <row r="49" spans="1:6" ht="18" customHeight="1" x14ac:dyDescent="0.25">
      <c r="A49" s="60" t="s">
        <v>1034</v>
      </c>
      <c r="B49" s="92" t="s">
        <v>1035</v>
      </c>
      <c r="C49" s="57"/>
      <c r="D49" s="58">
        <v>0</v>
      </c>
      <c r="E49" s="58">
        <v>0</v>
      </c>
    </row>
    <row r="50" spans="1:6" s="91" customFormat="1" ht="18" customHeight="1" x14ac:dyDescent="0.25">
      <c r="A50" s="71" t="s">
        <v>443</v>
      </c>
      <c r="B50" s="48" t="s">
        <v>444</v>
      </c>
      <c r="C50" s="72"/>
      <c r="D50" s="68"/>
      <c r="E50" s="68"/>
      <c r="F50" s="90"/>
    </row>
    <row r="51" spans="1:6" ht="18" customHeight="1" x14ac:dyDescent="0.25">
      <c r="A51" s="51" t="s">
        <v>445</v>
      </c>
      <c r="B51" s="52" t="s">
        <v>446</v>
      </c>
      <c r="C51" s="53" t="s">
        <v>454</v>
      </c>
      <c r="D51" s="54">
        <f>SUM(D52:D53)</f>
        <v>479099.03891</v>
      </c>
      <c r="E51" s="54">
        <f>SUM(E52:E53)</f>
        <v>0</v>
      </c>
      <c r="F51" s="37"/>
    </row>
    <row r="52" spans="1:6" ht="18" customHeight="1" x14ac:dyDescent="0.25">
      <c r="A52" s="60" t="s">
        <v>448</v>
      </c>
      <c r="B52" s="92" t="s">
        <v>449</v>
      </c>
      <c r="C52" s="57"/>
      <c r="D52" s="58">
        <v>96631.584599999987</v>
      </c>
      <c r="E52" s="58">
        <v>0</v>
      </c>
    </row>
    <row r="53" spans="1:6" ht="18" customHeight="1" x14ac:dyDescent="0.25">
      <c r="A53" s="60" t="s">
        <v>450</v>
      </c>
      <c r="B53" s="92" t="s">
        <v>451</v>
      </c>
      <c r="C53" s="57"/>
      <c r="D53" s="58">
        <v>382467.45431</v>
      </c>
      <c r="E53" s="58">
        <v>0</v>
      </c>
    </row>
    <row r="54" spans="1:6" ht="18" customHeight="1" x14ac:dyDescent="0.25">
      <c r="A54" s="51" t="s">
        <v>452</v>
      </c>
      <c r="B54" s="52" t="s">
        <v>453</v>
      </c>
      <c r="C54" s="53" t="s">
        <v>461</v>
      </c>
      <c r="D54" s="54">
        <f>SUM(D55:D56)</f>
        <v>305</v>
      </c>
      <c r="E54" s="54">
        <f>SUM(E55:E56)</f>
        <v>0</v>
      </c>
      <c r="F54" s="37"/>
    </row>
    <row r="55" spans="1:6" ht="18" customHeight="1" x14ac:dyDescent="0.25">
      <c r="A55" s="60" t="s">
        <v>455</v>
      </c>
      <c r="B55" s="92" t="s">
        <v>456</v>
      </c>
      <c r="C55" s="57"/>
      <c r="D55" s="58">
        <v>0</v>
      </c>
      <c r="E55" s="58">
        <v>0</v>
      </c>
    </row>
    <row r="56" spans="1:6" ht="18" customHeight="1" x14ac:dyDescent="0.25">
      <c r="A56" s="60" t="s">
        <v>457</v>
      </c>
      <c r="B56" s="92" t="s">
        <v>458</v>
      </c>
      <c r="C56" s="57"/>
      <c r="D56" s="58">
        <v>305</v>
      </c>
      <c r="E56" s="58">
        <v>0</v>
      </c>
    </row>
    <row r="57" spans="1:6" ht="18" customHeight="1" x14ac:dyDescent="0.25">
      <c r="A57" s="51" t="s">
        <v>459</v>
      </c>
      <c r="B57" s="52" t="s">
        <v>460</v>
      </c>
      <c r="C57" s="53" t="s">
        <v>470</v>
      </c>
      <c r="D57" s="54">
        <f>SUM(D58:D60)</f>
        <v>0</v>
      </c>
      <c r="E57" s="54">
        <f>SUM(E58:E60)</f>
        <v>0</v>
      </c>
      <c r="F57" s="37"/>
    </row>
    <row r="58" spans="1:6" ht="18" customHeight="1" x14ac:dyDescent="0.25">
      <c r="A58" s="60" t="s">
        <v>462</v>
      </c>
      <c r="B58" s="92" t="s">
        <v>463</v>
      </c>
      <c r="C58" s="57"/>
      <c r="D58" s="58">
        <v>0</v>
      </c>
      <c r="E58" s="58">
        <v>0</v>
      </c>
    </row>
    <row r="59" spans="1:6" ht="18" customHeight="1" x14ac:dyDescent="0.25">
      <c r="A59" s="60" t="s">
        <v>464</v>
      </c>
      <c r="B59" s="92" t="s">
        <v>465</v>
      </c>
      <c r="C59" s="57"/>
      <c r="D59" s="58">
        <v>0</v>
      </c>
      <c r="E59" s="58">
        <v>0</v>
      </c>
    </row>
    <row r="60" spans="1:6" ht="18" customHeight="1" x14ac:dyDescent="0.25">
      <c r="A60" s="60" t="s">
        <v>466</v>
      </c>
      <c r="B60" s="92" t="s">
        <v>467</v>
      </c>
      <c r="C60" s="57"/>
      <c r="D60" s="58">
        <v>0</v>
      </c>
      <c r="E60" s="58">
        <v>0</v>
      </c>
    </row>
    <row r="61" spans="1:6" ht="18" customHeight="1" x14ac:dyDescent="0.25">
      <c r="A61" s="51" t="s">
        <v>468</v>
      </c>
      <c r="B61" s="52" t="s">
        <v>469</v>
      </c>
      <c r="C61" s="53" t="s">
        <v>477</v>
      </c>
      <c r="D61" s="54">
        <f>SUM(D62:D63)</f>
        <v>0</v>
      </c>
      <c r="E61" s="54">
        <f>SUM(E62:E63)</f>
        <v>0</v>
      </c>
      <c r="F61" s="37"/>
    </row>
    <row r="62" spans="1:6" ht="18" customHeight="1" x14ac:dyDescent="0.25">
      <c r="A62" s="60" t="s">
        <v>471</v>
      </c>
      <c r="B62" s="92" t="s">
        <v>472</v>
      </c>
      <c r="C62" s="57"/>
      <c r="D62" s="58">
        <v>0</v>
      </c>
      <c r="E62" s="58">
        <v>0</v>
      </c>
    </row>
    <row r="63" spans="1:6" ht="18" customHeight="1" x14ac:dyDescent="0.25">
      <c r="A63" s="60" t="s">
        <v>473</v>
      </c>
      <c r="B63" s="92" t="s">
        <v>474</v>
      </c>
      <c r="C63" s="57"/>
      <c r="D63" s="58">
        <v>0</v>
      </c>
      <c r="E63" s="58">
        <v>0</v>
      </c>
    </row>
    <row r="64" spans="1:6" ht="18" customHeight="1" x14ac:dyDescent="0.25">
      <c r="A64" s="51" t="s">
        <v>475</v>
      </c>
      <c r="B64" s="52" t="s">
        <v>476</v>
      </c>
      <c r="C64" s="53" t="s">
        <v>498</v>
      </c>
      <c r="D64" s="54">
        <f>SUM(D65:D73)</f>
        <v>0</v>
      </c>
      <c r="E64" s="54">
        <f>SUM(E65:E73)</f>
        <v>0</v>
      </c>
      <c r="F64" s="37"/>
    </row>
    <row r="65" spans="1:6" ht="18" customHeight="1" x14ac:dyDescent="0.25">
      <c r="A65" s="60" t="s">
        <v>478</v>
      </c>
      <c r="B65" s="92" t="s">
        <v>479</v>
      </c>
      <c r="C65" s="57"/>
      <c r="D65" s="58">
        <v>0</v>
      </c>
      <c r="E65" s="58">
        <v>0</v>
      </c>
    </row>
    <row r="66" spans="1:6" ht="18" customHeight="1" x14ac:dyDescent="0.25">
      <c r="A66" s="60" t="s">
        <v>480</v>
      </c>
      <c r="B66" s="92" t="s">
        <v>481</v>
      </c>
      <c r="C66" s="57"/>
      <c r="D66" s="58">
        <v>0</v>
      </c>
      <c r="E66" s="58">
        <v>0</v>
      </c>
    </row>
    <row r="67" spans="1:6" ht="18" customHeight="1" x14ac:dyDescent="0.25">
      <c r="A67" s="60" t="s">
        <v>482</v>
      </c>
      <c r="B67" s="92" t="s">
        <v>483</v>
      </c>
      <c r="C67" s="57"/>
      <c r="D67" s="58">
        <v>0</v>
      </c>
      <c r="E67" s="58">
        <v>0</v>
      </c>
    </row>
    <row r="68" spans="1:6" ht="18" customHeight="1" x14ac:dyDescent="0.25">
      <c r="A68" s="60" t="s">
        <v>484</v>
      </c>
      <c r="B68" s="92" t="s">
        <v>485</v>
      </c>
      <c r="C68" s="57"/>
      <c r="D68" s="58">
        <v>0</v>
      </c>
      <c r="E68" s="58">
        <v>0</v>
      </c>
    </row>
    <row r="69" spans="1:6" ht="18" customHeight="1" x14ac:dyDescent="0.25">
      <c r="A69" s="60" t="s">
        <v>486</v>
      </c>
      <c r="B69" s="92" t="s">
        <v>487</v>
      </c>
      <c r="C69" s="57"/>
      <c r="D69" s="58">
        <v>0</v>
      </c>
      <c r="E69" s="58">
        <v>0</v>
      </c>
    </row>
    <row r="70" spans="1:6" ht="18" customHeight="1" x14ac:dyDescent="0.25">
      <c r="A70" s="60" t="s">
        <v>488</v>
      </c>
      <c r="B70" s="92" t="s">
        <v>489</v>
      </c>
      <c r="C70" s="57"/>
      <c r="D70" s="58">
        <v>0</v>
      </c>
      <c r="E70" s="58">
        <v>0</v>
      </c>
    </row>
    <row r="71" spans="1:6" ht="18" customHeight="1" x14ac:dyDescent="0.25">
      <c r="A71" s="60" t="s">
        <v>490</v>
      </c>
      <c r="B71" s="92" t="s">
        <v>491</v>
      </c>
      <c r="C71" s="57"/>
      <c r="D71" s="58">
        <v>0</v>
      </c>
      <c r="E71" s="58">
        <v>0</v>
      </c>
    </row>
    <row r="72" spans="1:6" ht="18" customHeight="1" x14ac:dyDescent="0.25">
      <c r="A72" s="60" t="s">
        <v>492</v>
      </c>
      <c r="B72" s="92" t="s">
        <v>493</v>
      </c>
      <c r="C72" s="57"/>
      <c r="D72" s="58">
        <v>0</v>
      </c>
      <c r="E72" s="58">
        <v>0</v>
      </c>
    </row>
    <row r="73" spans="1:6" ht="18" customHeight="1" x14ac:dyDescent="0.25">
      <c r="A73" s="60" t="s">
        <v>494</v>
      </c>
      <c r="B73" s="93" t="s">
        <v>495</v>
      </c>
      <c r="C73" s="57"/>
      <c r="D73" s="58">
        <v>0</v>
      </c>
      <c r="E73" s="58">
        <v>0</v>
      </c>
    </row>
    <row r="74" spans="1:6" ht="18" customHeight="1" x14ac:dyDescent="0.25">
      <c r="A74" s="60" t="s">
        <v>1036</v>
      </c>
      <c r="B74" s="93" t="s">
        <v>1037</v>
      </c>
      <c r="C74" s="57"/>
      <c r="D74" s="58">
        <v>0</v>
      </c>
      <c r="E74" s="58">
        <v>0</v>
      </c>
    </row>
    <row r="75" spans="1:6" s="91" customFormat="1" ht="24.75" customHeight="1" x14ac:dyDescent="0.25">
      <c r="A75" s="71" t="s">
        <v>496</v>
      </c>
      <c r="B75" s="48" t="s">
        <v>497</v>
      </c>
      <c r="C75" s="72" t="s">
        <v>505</v>
      </c>
      <c r="D75" s="68">
        <f>SUM(D76:D77)</f>
        <v>0</v>
      </c>
      <c r="E75" s="68">
        <f>SUM(E76:E77)</f>
        <v>0</v>
      </c>
      <c r="F75" s="90"/>
    </row>
    <row r="76" spans="1:6" ht="18" customHeight="1" x14ac:dyDescent="0.25">
      <c r="A76" s="60" t="s">
        <v>499</v>
      </c>
      <c r="B76" s="92" t="s">
        <v>500</v>
      </c>
      <c r="C76" s="57"/>
      <c r="D76" s="58">
        <v>0</v>
      </c>
      <c r="E76" s="58">
        <v>0</v>
      </c>
    </row>
    <row r="77" spans="1:6" s="91" customFormat="1" ht="18" customHeight="1" x14ac:dyDescent="0.25">
      <c r="A77" s="71" t="s">
        <v>501</v>
      </c>
      <c r="B77" s="48" t="s">
        <v>502</v>
      </c>
      <c r="C77" s="72"/>
      <c r="D77" s="68"/>
      <c r="E77" s="68"/>
      <c r="F77" s="90"/>
    </row>
    <row r="78" spans="1:6" ht="18" customHeight="1" x14ac:dyDescent="0.25">
      <c r="A78" s="51" t="s">
        <v>503</v>
      </c>
      <c r="B78" s="52" t="s">
        <v>504</v>
      </c>
      <c r="C78" s="53" t="s">
        <v>514</v>
      </c>
      <c r="D78" s="54">
        <f>SUM(D79:D81)</f>
        <v>4274.5281100000002</v>
      </c>
      <c r="E78" s="54">
        <f>SUM(E79:E81)</f>
        <v>0</v>
      </c>
      <c r="F78" s="37"/>
    </row>
    <row r="79" spans="1:6" ht="18" customHeight="1" x14ac:dyDescent="0.25">
      <c r="A79" s="60" t="s">
        <v>506</v>
      </c>
      <c r="B79" s="92" t="s">
        <v>507</v>
      </c>
      <c r="C79" s="57"/>
      <c r="D79" s="58">
        <v>4274.5281100000002</v>
      </c>
      <c r="E79" s="58">
        <v>0</v>
      </c>
    </row>
    <row r="80" spans="1:6" ht="18" customHeight="1" x14ac:dyDescent="0.25">
      <c r="A80" s="60" t="s">
        <v>508</v>
      </c>
      <c r="B80" s="92" t="s">
        <v>509</v>
      </c>
      <c r="C80" s="57"/>
      <c r="D80" s="58">
        <v>0</v>
      </c>
      <c r="E80" s="58">
        <v>0</v>
      </c>
    </row>
    <row r="81" spans="1:6" ht="18" customHeight="1" x14ac:dyDescent="0.25">
      <c r="A81" s="60" t="s">
        <v>510</v>
      </c>
      <c r="B81" s="92" t="s">
        <v>511</v>
      </c>
      <c r="C81" s="57"/>
      <c r="D81" s="58">
        <v>0</v>
      </c>
      <c r="E81" s="58">
        <v>0</v>
      </c>
    </row>
    <row r="82" spans="1:6" ht="18" customHeight="1" x14ac:dyDescent="0.25">
      <c r="A82" s="51" t="s">
        <v>512</v>
      </c>
      <c r="B82" s="52" t="s">
        <v>513</v>
      </c>
      <c r="C82" s="53" t="s">
        <v>523</v>
      </c>
      <c r="D82" s="54">
        <f>SUM(D83:D85)</f>
        <v>19627.43561</v>
      </c>
      <c r="E82" s="54">
        <f>SUM(E83:E85)</f>
        <v>0</v>
      </c>
      <c r="F82" s="37"/>
    </row>
    <row r="83" spans="1:6" ht="18" customHeight="1" x14ac:dyDescent="0.25">
      <c r="A83" s="60" t="s">
        <v>515</v>
      </c>
      <c r="B83" s="92" t="s">
        <v>516</v>
      </c>
      <c r="C83" s="57"/>
      <c r="D83" s="58">
        <v>19627.43561</v>
      </c>
      <c r="E83" s="58">
        <v>0</v>
      </c>
    </row>
    <row r="84" spans="1:6" ht="18" customHeight="1" x14ac:dyDescent="0.25">
      <c r="A84" s="60" t="s">
        <v>517</v>
      </c>
      <c r="B84" s="92" t="s">
        <v>518</v>
      </c>
      <c r="C84" s="57"/>
      <c r="D84" s="58">
        <v>0</v>
      </c>
      <c r="E84" s="58">
        <v>0</v>
      </c>
    </row>
    <row r="85" spans="1:6" ht="18" customHeight="1" x14ac:dyDescent="0.25">
      <c r="A85" s="60" t="s">
        <v>519</v>
      </c>
      <c r="B85" s="92" t="s">
        <v>520</v>
      </c>
      <c r="C85" s="57"/>
      <c r="D85" s="58">
        <v>0</v>
      </c>
      <c r="E85" s="58">
        <v>0</v>
      </c>
    </row>
    <row r="86" spans="1:6" ht="18" customHeight="1" x14ac:dyDescent="0.25">
      <c r="A86" s="51" t="s">
        <v>521</v>
      </c>
      <c r="B86" s="52" t="s">
        <v>522</v>
      </c>
      <c r="C86" s="53" t="s">
        <v>540</v>
      </c>
      <c r="D86" s="54">
        <f>SUM(D87:D93)</f>
        <v>0</v>
      </c>
      <c r="E86" s="54">
        <f>SUM(E87:E93)</f>
        <v>0</v>
      </c>
      <c r="F86" s="37"/>
    </row>
    <row r="87" spans="1:6" ht="18" customHeight="1" x14ac:dyDescent="0.25">
      <c r="A87" s="60" t="s">
        <v>524</v>
      </c>
      <c r="B87" s="92" t="s">
        <v>525</v>
      </c>
      <c r="C87" s="57"/>
      <c r="D87" s="58">
        <v>0</v>
      </c>
      <c r="E87" s="58">
        <v>0</v>
      </c>
    </row>
    <row r="88" spans="1:6" ht="18" customHeight="1" x14ac:dyDescent="0.25">
      <c r="A88" s="60" t="s">
        <v>526</v>
      </c>
      <c r="B88" s="92" t="s">
        <v>527</v>
      </c>
      <c r="C88" s="57"/>
      <c r="D88" s="58">
        <v>0</v>
      </c>
      <c r="E88" s="58">
        <v>0</v>
      </c>
    </row>
    <row r="89" spans="1:6" ht="18" customHeight="1" x14ac:dyDescent="0.25">
      <c r="A89" s="60" t="s">
        <v>528</v>
      </c>
      <c r="B89" s="92" t="s">
        <v>529</v>
      </c>
      <c r="C89" s="57"/>
      <c r="D89" s="58">
        <v>0</v>
      </c>
      <c r="E89" s="58">
        <v>0</v>
      </c>
    </row>
    <row r="90" spans="1:6" ht="18" customHeight="1" x14ac:dyDescent="0.25">
      <c r="A90" s="60" t="s">
        <v>530</v>
      </c>
      <c r="B90" s="92" t="s">
        <v>531</v>
      </c>
      <c r="C90" s="57"/>
      <c r="D90" s="58">
        <v>0</v>
      </c>
      <c r="E90" s="58">
        <v>0</v>
      </c>
    </row>
    <row r="91" spans="1:6" ht="18" customHeight="1" x14ac:dyDescent="0.25">
      <c r="A91" s="60" t="s">
        <v>532</v>
      </c>
      <c r="B91" s="92" t="s">
        <v>533</v>
      </c>
      <c r="C91" s="57"/>
      <c r="D91" s="58">
        <v>0</v>
      </c>
      <c r="E91" s="58">
        <v>0</v>
      </c>
    </row>
    <row r="92" spans="1:6" ht="18" customHeight="1" x14ac:dyDescent="0.25">
      <c r="A92" s="60" t="s">
        <v>534</v>
      </c>
      <c r="B92" s="92" t="s">
        <v>535</v>
      </c>
      <c r="C92" s="57"/>
      <c r="D92" s="58">
        <v>0</v>
      </c>
      <c r="E92" s="58">
        <v>0</v>
      </c>
    </row>
    <row r="93" spans="1:6" s="91" customFormat="1" ht="18" customHeight="1" x14ac:dyDescent="0.25">
      <c r="A93" s="71" t="s">
        <v>536</v>
      </c>
      <c r="B93" s="48" t="s">
        <v>537</v>
      </c>
      <c r="C93" s="72"/>
      <c r="D93" s="68"/>
      <c r="E93" s="68"/>
      <c r="F93" s="90"/>
    </row>
    <row r="94" spans="1:6" ht="18" customHeight="1" x14ac:dyDescent="0.25">
      <c r="A94" s="51" t="s">
        <v>538</v>
      </c>
      <c r="B94" s="52" t="s">
        <v>539</v>
      </c>
      <c r="C94" s="53" t="s">
        <v>548</v>
      </c>
      <c r="D94" s="54">
        <f>SUM(D95:D97)</f>
        <v>1500</v>
      </c>
      <c r="E94" s="54">
        <f>SUM(E95:E97)</f>
        <v>0</v>
      </c>
      <c r="F94" s="37"/>
    </row>
    <row r="95" spans="1:6" ht="18" customHeight="1" x14ac:dyDescent="0.25">
      <c r="A95" s="60" t="s">
        <v>541</v>
      </c>
      <c r="B95" s="92" t="s">
        <v>542</v>
      </c>
      <c r="C95" s="57"/>
      <c r="D95" s="58">
        <v>0</v>
      </c>
      <c r="E95" s="58">
        <v>0</v>
      </c>
    </row>
    <row r="96" spans="1:6" ht="18" customHeight="1" x14ac:dyDescent="0.25">
      <c r="A96" s="60" t="s">
        <v>543</v>
      </c>
      <c r="B96" s="92" t="s">
        <v>544</v>
      </c>
      <c r="C96" s="57"/>
      <c r="D96" s="58">
        <v>1500</v>
      </c>
      <c r="E96" s="58">
        <v>0</v>
      </c>
    </row>
    <row r="97" spans="1:6" ht="18" customHeight="1" x14ac:dyDescent="0.25">
      <c r="A97" s="60" t="s">
        <v>545</v>
      </c>
      <c r="B97" s="92" t="s">
        <v>546</v>
      </c>
      <c r="C97" s="57"/>
      <c r="D97" s="58">
        <v>0</v>
      </c>
      <c r="E97" s="58">
        <v>0</v>
      </c>
    </row>
    <row r="98" spans="1:6" ht="18" customHeight="1" x14ac:dyDescent="0.25">
      <c r="A98" s="51" t="s">
        <v>547</v>
      </c>
      <c r="B98" s="52" t="s">
        <v>303</v>
      </c>
      <c r="C98" s="53" t="s">
        <v>559</v>
      </c>
      <c r="D98" s="54">
        <f>SUM(D99:D102)</f>
        <v>400750.60200000001</v>
      </c>
      <c r="E98" s="54">
        <f>SUM(E99:E102)</f>
        <v>0</v>
      </c>
      <c r="F98" s="37"/>
    </row>
    <row r="99" spans="1:6" ht="18" customHeight="1" x14ac:dyDescent="0.25">
      <c r="A99" s="60" t="s">
        <v>549</v>
      </c>
      <c r="B99" s="92" t="s">
        <v>550</v>
      </c>
      <c r="C99" s="57"/>
      <c r="D99" s="58">
        <v>0</v>
      </c>
      <c r="E99" s="58">
        <v>0</v>
      </c>
    </row>
    <row r="100" spans="1:6" ht="18" customHeight="1" x14ac:dyDescent="0.25">
      <c r="A100" s="60" t="s">
        <v>551</v>
      </c>
      <c r="B100" s="92" t="s">
        <v>552</v>
      </c>
      <c r="C100" s="57"/>
      <c r="D100" s="58">
        <v>400750.60200000001</v>
      </c>
      <c r="E100" s="58">
        <v>0</v>
      </c>
    </row>
    <row r="101" spans="1:6" ht="18" customHeight="1" x14ac:dyDescent="0.25">
      <c r="A101" s="60" t="s">
        <v>553</v>
      </c>
      <c r="B101" s="92" t="s">
        <v>554</v>
      </c>
      <c r="C101" s="57"/>
      <c r="D101" s="58">
        <v>0</v>
      </c>
      <c r="E101" s="58">
        <v>0</v>
      </c>
    </row>
    <row r="102" spans="1:6" s="91" customFormat="1" ht="18" customHeight="1" x14ac:dyDescent="0.25">
      <c r="A102" s="71" t="s">
        <v>555</v>
      </c>
      <c r="B102" s="48" t="s">
        <v>556</v>
      </c>
      <c r="C102" s="72"/>
      <c r="D102" s="68"/>
      <c r="E102" s="68"/>
      <c r="F102" s="90"/>
    </row>
    <row r="103" spans="1:6" ht="18" customHeight="1" x14ac:dyDescent="0.25">
      <c r="A103" s="51" t="s">
        <v>557</v>
      </c>
      <c r="B103" s="52" t="s">
        <v>558</v>
      </c>
      <c r="C103" s="53" t="s">
        <v>574</v>
      </c>
      <c r="D103" s="54">
        <f>SUM(D104:D109)</f>
        <v>0</v>
      </c>
      <c r="E103" s="54">
        <f>SUM(E104:E109)</f>
        <v>0</v>
      </c>
      <c r="F103" s="37"/>
    </row>
    <row r="104" spans="1:6" ht="18" customHeight="1" x14ac:dyDescent="0.25">
      <c r="A104" s="60" t="s">
        <v>560</v>
      </c>
      <c r="B104" s="92" t="s">
        <v>561</v>
      </c>
      <c r="C104" s="57"/>
      <c r="D104" s="58">
        <v>0</v>
      </c>
      <c r="E104" s="58">
        <v>0</v>
      </c>
    </row>
    <row r="105" spans="1:6" ht="18" customHeight="1" x14ac:dyDescent="0.25">
      <c r="A105" s="60" t="s">
        <v>562</v>
      </c>
      <c r="B105" s="92" t="s">
        <v>563</v>
      </c>
      <c r="C105" s="57"/>
      <c r="D105" s="58">
        <v>0</v>
      </c>
      <c r="E105" s="58">
        <v>0</v>
      </c>
    </row>
    <row r="106" spans="1:6" ht="18" customHeight="1" x14ac:dyDescent="0.25">
      <c r="A106" s="60" t="s">
        <v>564</v>
      </c>
      <c r="B106" s="92" t="s">
        <v>565</v>
      </c>
      <c r="C106" s="57"/>
      <c r="D106" s="58">
        <v>0</v>
      </c>
      <c r="E106" s="58">
        <v>0</v>
      </c>
    </row>
    <row r="107" spans="1:6" ht="18" customHeight="1" x14ac:dyDescent="0.25">
      <c r="A107" s="60" t="s">
        <v>566</v>
      </c>
      <c r="B107" s="92" t="s">
        <v>567</v>
      </c>
      <c r="C107" s="57"/>
      <c r="D107" s="58">
        <v>0</v>
      </c>
      <c r="E107" s="58">
        <v>0</v>
      </c>
    </row>
    <row r="108" spans="1:6" ht="18" customHeight="1" x14ac:dyDescent="0.25">
      <c r="A108" s="60" t="s">
        <v>568</v>
      </c>
      <c r="B108" s="92" t="s">
        <v>569</v>
      </c>
      <c r="C108" s="57"/>
      <c r="D108" s="58">
        <v>0</v>
      </c>
      <c r="E108" s="58">
        <v>0</v>
      </c>
    </row>
    <row r="109" spans="1:6" ht="18" customHeight="1" x14ac:dyDescent="0.25">
      <c r="A109" s="60" t="s">
        <v>570</v>
      </c>
      <c r="B109" s="92" t="s">
        <v>571</v>
      </c>
      <c r="C109" s="57"/>
      <c r="D109" s="58">
        <v>0</v>
      </c>
      <c r="E109" s="58">
        <v>0</v>
      </c>
    </row>
    <row r="110" spans="1:6" ht="18" customHeight="1" x14ac:dyDescent="0.25">
      <c r="A110" s="51" t="s">
        <v>572</v>
      </c>
      <c r="B110" s="52" t="s">
        <v>573</v>
      </c>
      <c r="C110" s="53" t="s">
        <v>581</v>
      </c>
      <c r="D110" s="54">
        <f>SUM(D111:D112)</f>
        <v>0</v>
      </c>
      <c r="E110" s="54">
        <f>SUM(E111:E112)</f>
        <v>0</v>
      </c>
      <c r="F110" s="37"/>
    </row>
    <row r="111" spans="1:6" ht="18" customHeight="1" x14ac:dyDescent="0.25">
      <c r="A111" s="60" t="s">
        <v>575</v>
      </c>
      <c r="B111" s="92" t="s">
        <v>576</v>
      </c>
      <c r="C111" s="57"/>
      <c r="D111" s="58">
        <v>0</v>
      </c>
      <c r="E111" s="58">
        <v>0</v>
      </c>
    </row>
    <row r="112" spans="1:6" ht="18" customHeight="1" x14ac:dyDescent="0.25">
      <c r="A112" s="60" t="s">
        <v>577</v>
      </c>
      <c r="B112" s="93" t="s">
        <v>578</v>
      </c>
      <c r="C112" s="57"/>
      <c r="D112" s="58">
        <v>0</v>
      </c>
      <c r="E112" s="58">
        <v>0</v>
      </c>
    </row>
    <row r="113" spans="1:6" ht="18" customHeight="1" x14ac:dyDescent="0.25">
      <c r="A113" s="51" t="s">
        <v>579</v>
      </c>
      <c r="B113" s="52" t="s">
        <v>580</v>
      </c>
      <c r="C113" s="53" t="s">
        <v>594</v>
      </c>
      <c r="D113" s="54">
        <f>SUM(D114:D118)</f>
        <v>0</v>
      </c>
      <c r="E113" s="54">
        <f>SUM(E114:E118)</f>
        <v>0</v>
      </c>
      <c r="F113" s="37"/>
    </row>
    <row r="114" spans="1:6" ht="18" customHeight="1" x14ac:dyDescent="0.25">
      <c r="A114" s="60" t="s">
        <v>582</v>
      </c>
      <c r="B114" s="93" t="s">
        <v>583</v>
      </c>
      <c r="C114" s="57"/>
      <c r="D114" s="58">
        <v>0</v>
      </c>
      <c r="E114" s="58">
        <v>0</v>
      </c>
    </row>
    <row r="115" spans="1:6" ht="18" customHeight="1" x14ac:dyDescent="0.25">
      <c r="A115" s="60" t="s">
        <v>584</v>
      </c>
      <c r="B115" s="93" t="s">
        <v>585</v>
      </c>
      <c r="C115" s="57"/>
      <c r="D115" s="58">
        <v>0</v>
      </c>
      <c r="E115" s="58">
        <v>0</v>
      </c>
    </row>
    <row r="116" spans="1:6" ht="24.75" customHeight="1" x14ac:dyDescent="0.25">
      <c r="A116" s="60" t="s">
        <v>586</v>
      </c>
      <c r="B116" s="92" t="s">
        <v>587</v>
      </c>
      <c r="C116" s="57"/>
      <c r="D116" s="58">
        <v>0</v>
      </c>
      <c r="E116" s="58">
        <v>0</v>
      </c>
    </row>
    <row r="117" spans="1:6" ht="18" customHeight="1" x14ac:dyDescent="0.25">
      <c r="A117" s="60" t="s">
        <v>588</v>
      </c>
      <c r="B117" s="92" t="s">
        <v>589</v>
      </c>
      <c r="C117" s="57"/>
      <c r="D117" s="58">
        <v>0</v>
      </c>
      <c r="E117" s="58">
        <v>0</v>
      </c>
    </row>
    <row r="118" spans="1:6" ht="24.75" customHeight="1" x14ac:dyDescent="0.25">
      <c r="A118" s="60" t="s">
        <v>590</v>
      </c>
      <c r="B118" s="92" t="s">
        <v>591</v>
      </c>
      <c r="C118" s="57"/>
      <c r="D118" s="58">
        <v>0</v>
      </c>
      <c r="E118" s="58">
        <v>0</v>
      </c>
    </row>
    <row r="119" spans="1:6" ht="18" customHeight="1" x14ac:dyDescent="0.25">
      <c r="A119" s="51" t="s">
        <v>592</v>
      </c>
      <c r="B119" s="52" t="s">
        <v>593</v>
      </c>
      <c r="C119" s="53" t="s">
        <v>603</v>
      </c>
      <c r="D119" s="54">
        <f>SUM(D120:D122)</f>
        <v>0</v>
      </c>
      <c r="E119" s="54">
        <f>SUM(E120:E122)</f>
        <v>0</v>
      </c>
      <c r="F119" s="37"/>
    </row>
    <row r="120" spans="1:6" ht="18" customHeight="1" x14ac:dyDescent="0.25">
      <c r="A120" s="60" t="s">
        <v>595</v>
      </c>
      <c r="B120" s="93" t="s">
        <v>596</v>
      </c>
      <c r="C120" s="57"/>
      <c r="D120" s="58">
        <v>0</v>
      </c>
      <c r="E120" s="58">
        <v>0</v>
      </c>
    </row>
    <row r="121" spans="1:6" ht="18" customHeight="1" x14ac:dyDescent="0.25">
      <c r="A121" s="60" t="s">
        <v>597</v>
      </c>
      <c r="B121" s="93" t="s">
        <v>598</v>
      </c>
      <c r="C121" s="57"/>
      <c r="D121" s="58">
        <v>0</v>
      </c>
      <c r="E121" s="58">
        <v>0</v>
      </c>
    </row>
    <row r="122" spans="1:6" ht="18" customHeight="1" x14ac:dyDescent="0.25">
      <c r="A122" s="60" t="s">
        <v>599</v>
      </c>
      <c r="B122" s="93" t="s">
        <v>600</v>
      </c>
      <c r="C122" s="57"/>
      <c r="D122" s="58">
        <v>0</v>
      </c>
      <c r="E122" s="58">
        <v>0</v>
      </c>
    </row>
    <row r="123" spans="1:6" ht="18" customHeight="1" x14ac:dyDescent="0.25">
      <c r="A123" s="51" t="s">
        <v>601</v>
      </c>
      <c r="B123" s="52" t="s">
        <v>602</v>
      </c>
      <c r="C123" s="53" t="s">
        <v>614</v>
      </c>
      <c r="D123" s="54">
        <f>SUM(D124:D127)</f>
        <v>0</v>
      </c>
      <c r="E123" s="54">
        <f>SUM(E124:E127)</f>
        <v>0</v>
      </c>
      <c r="F123" s="37"/>
    </row>
    <row r="124" spans="1:6" ht="18" customHeight="1" x14ac:dyDescent="0.25">
      <c r="A124" s="60" t="s">
        <v>604</v>
      </c>
      <c r="B124" s="92" t="s">
        <v>605</v>
      </c>
      <c r="C124" s="57"/>
      <c r="D124" s="58">
        <v>0</v>
      </c>
      <c r="E124" s="58">
        <v>0</v>
      </c>
    </row>
    <row r="125" spans="1:6" ht="18" customHeight="1" x14ac:dyDescent="0.25">
      <c r="A125" s="60" t="s">
        <v>606</v>
      </c>
      <c r="B125" s="92" t="s">
        <v>607</v>
      </c>
      <c r="C125" s="57"/>
      <c r="D125" s="58">
        <v>0</v>
      </c>
      <c r="E125" s="58">
        <v>0</v>
      </c>
    </row>
    <row r="126" spans="1:6" ht="18" customHeight="1" x14ac:dyDescent="0.25">
      <c r="A126" s="60" t="s">
        <v>608</v>
      </c>
      <c r="B126" s="93" t="s">
        <v>609</v>
      </c>
      <c r="C126" s="57"/>
      <c r="D126" s="58">
        <v>0</v>
      </c>
      <c r="E126" s="58">
        <v>0</v>
      </c>
    </row>
    <row r="127" spans="1:6" ht="18" customHeight="1" x14ac:dyDescent="0.25">
      <c r="A127" s="60" t="s">
        <v>610</v>
      </c>
      <c r="B127" s="92" t="s">
        <v>611</v>
      </c>
      <c r="C127" s="57"/>
      <c r="D127" s="58">
        <v>0</v>
      </c>
      <c r="E127" s="58">
        <v>0</v>
      </c>
    </row>
    <row r="128" spans="1:6" ht="24.75" customHeight="1" x14ac:dyDescent="0.25">
      <c r="A128" s="51" t="s">
        <v>612</v>
      </c>
      <c r="B128" s="52" t="s">
        <v>613</v>
      </c>
      <c r="C128" s="53" t="s">
        <v>621</v>
      </c>
      <c r="D128" s="54">
        <f>SUM(D129)</f>
        <v>0</v>
      </c>
      <c r="E128" s="54">
        <f>SUM(E129)</f>
        <v>0</v>
      </c>
      <c r="F128" s="37"/>
    </row>
    <row r="129" spans="1:6" ht="18" customHeight="1" x14ac:dyDescent="0.25">
      <c r="A129" s="60" t="s">
        <v>615</v>
      </c>
      <c r="B129" s="92" t="s">
        <v>616</v>
      </c>
      <c r="C129" s="57"/>
      <c r="D129" s="58">
        <v>0</v>
      </c>
      <c r="E129" s="58">
        <v>0</v>
      </c>
    </row>
    <row r="130" spans="1:6" ht="18" customHeight="1" x14ac:dyDescent="0.25">
      <c r="A130" s="60" t="s">
        <v>617</v>
      </c>
      <c r="B130" s="92" t="s">
        <v>618</v>
      </c>
      <c r="C130" s="57"/>
      <c r="D130" s="145">
        <v>0</v>
      </c>
      <c r="E130" s="145">
        <v>0</v>
      </c>
    </row>
    <row r="131" spans="1:6" ht="18" customHeight="1" x14ac:dyDescent="0.25">
      <c r="A131" s="51" t="s">
        <v>619</v>
      </c>
      <c r="B131" s="52" t="s">
        <v>620</v>
      </c>
      <c r="C131" s="53" t="s">
        <v>631</v>
      </c>
      <c r="D131" s="54">
        <f>SUM(D132)</f>
        <v>71.981999999999999</v>
      </c>
      <c r="E131" s="54">
        <f>SUM(E132)</f>
        <v>0</v>
      </c>
      <c r="F131" s="37"/>
    </row>
    <row r="132" spans="1:6" ht="18" customHeight="1" x14ac:dyDescent="0.25">
      <c r="A132" s="60" t="s">
        <v>622</v>
      </c>
      <c r="B132" s="92" t="s">
        <v>623</v>
      </c>
      <c r="C132" s="57"/>
      <c r="D132" s="58">
        <v>71.981999999999999</v>
      </c>
      <c r="E132" s="58">
        <v>0</v>
      </c>
    </row>
    <row r="133" spans="1:6" ht="18" customHeight="1" x14ac:dyDescent="0.25">
      <c r="A133" s="97"/>
      <c r="B133" s="98" t="s">
        <v>624</v>
      </c>
      <c r="C133" s="74"/>
      <c r="D133" s="70">
        <f>+D131+D128+D123+D119+D113+D110+D103+D98+D94+D86+D82+D78+D75+D64+D61+D57+D54+D51+D47+D40+D37+D33+D30+D26+D22+D15+D10</f>
        <v>1518896.22988</v>
      </c>
      <c r="E133" s="70">
        <f>+E131+E128+E123+E119+E113+E110+E103+E98+E94+E86+E82+E78+E75+E64+E61+E57+E54+E51+E47+E40+E37+E33+E30+E26+E22+E15+E10</f>
        <v>0</v>
      </c>
    </row>
    <row r="134" spans="1:6" ht="12.75" customHeight="1" x14ac:dyDescent="0.25">
      <c r="A134" s="39"/>
      <c r="B134" s="94"/>
      <c r="C134" s="38"/>
      <c r="D134" s="37"/>
      <c r="E134" s="37"/>
    </row>
    <row r="135" spans="1:6" s="91" customFormat="1" ht="18" customHeight="1" x14ac:dyDescent="0.25">
      <c r="A135" s="89" t="s">
        <v>625</v>
      </c>
      <c r="B135" s="44" t="s">
        <v>626</v>
      </c>
      <c r="C135" s="74"/>
      <c r="D135" s="75"/>
      <c r="E135" s="75"/>
      <c r="F135" s="90"/>
    </row>
    <row r="136" spans="1:6" s="91" customFormat="1" ht="18" customHeight="1" x14ac:dyDescent="0.25">
      <c r="A136" s="71" t="s">
        <v>627</v>
      </c>
      <c r="B136" s="48" t="s">
        <v>628</v>
      </c>
      <c r="C136" s="72"/>
      <c r="D136" s="68"/>
      <c r="E136" s="68"/>
      <c r="F136" s="90"/>
    </row>
    <row r="137" spans="1:6" ht="18" customHeight="1" x14ac:dyDescent="0.25">
      <c r="A137" s="51" t="s">
        <v>629</v>
      </c>
      <c r="B137" s="52" t="s">
        <v>630</v>
      </c>
      <c r="C137" s="53" t="s">
        <v>650</v>
      </c>
      <c r="D137" s="54">
        <f>SUM(D138:D145)</f>
        <v>436769.41855999996</v>
      </c>
      <c r="E137" s="54">
        <f>SUM(E138:E145)</f>
        <v>0</v>
      </c>
      <c r="F137" s="37"/>
    </row>
    <row r="138" spans="1:6" ht="18" customHeight="1" x14ac:dyDescent="0.25">
      <c r="A138" s="60" t="s">
        <v>632</v>
      </c>
      <c r="B138" s="92" t="s">
        <v>633</v>
      </c>
      <c r="C138" s="57"/>
      <c r="D138" s="58">
        <v>273009.70649000001</v>
      </c>
      <c r="E138" s="58">
        <v>0</v>
      </c>
    </row>
    <row r="139" spans="1:6" ht="18" customHeight="1" x14ac:dyDescent="0.25">
      <c r="A139" s="60" t="s">
        <v>634</v>
      </c>
      <c r="B139" s="92" t="s">
        <v>635</v>
      </c>
      <c r="C139" s="57"/>
      <c r="D139" s="58">
        <v>12276.29247</v>
      </c>
      <c r="E139" s="58">
        <v>0</v>
      </c>
    </row>
    <row r="140" spans="1:6" ht="18" customHeight="1" x14ac:dyDescent="0.25">
      <c r="A140" s="60" t="s">
        <v>636</v>
      </c>
      <c r="B140" s="92" t="s">
        <v>637</v>
      </c>
      <c r="C140" s="57"/>
      <c r="D140" s="58">
        <v>84856.698550000001</v>
      </c>
      <c r="E140" s="58">
        <v>0</v>
      </c>
    </row>
    <row r="141" spans="1:6" ht="18" customHeight="1" x14ac:dyDescent="0.25">
      <c r="A141" s="60" t="s">
        <v>638</v>
      </c>
      <c r="B141" s="92" t="s">
        <v>639</v>
      </c>
      <c r="C141" s="57"/>
      <c r="D141" s="58">
        <v>36105.916020000004</v>
      </c>
      <c r="E141" s="58">
        <v>0</v>
      </c>
    </row>
    <row r="142" spans="1:6" ht="18" customHeight="1" x14ac:dyDescent="0.25">
      <c r="A142" s="60" t="s">
        <v>640</v>
      </c>
      <c r="B142" s="92" t="s">
        <v>641</v>
      </c>
      <c r="C142" s="57"/>
      <c r="D142" s="58">
        <v>29414.439030000001</v>
      </c>
      <c r="E142" s="58">
        <v>0</v>
      </c>
    </row>
    <row r="143" spans="1:6" ht="18" customHeight="1" x14ac:dyDescent="0.25">
      <c r="A143" s="60" t="s">
        <v>642</v>
      </c>
      <c r="B143" s="92" t="s">
        <v>643</v>
      </c>
      <c r="C143" s="57"/>
      <c r="D143" s="58">
        <v>1106.366</v>
      </c>
      <c r="E143" s="58">
        <v>0</v>
      </c>
    </row>
    <row r="144" spans="1:6" ht="18" customHeight="1" x14ac:dyDescent="0.25">
      <c r="A144" s="65" t="s">
        <v>644</v>
      </c>
      <c r="B144" s="93" t="s">
        <v>645</v>
      </c>
      <c r="C144" s="57"/>
      <c r="D144" s="58">
        <v>0</v>
      </c>
      <c r="E144" s="58">
        <v>0</v>
      </c>
    </row>
    <row r="145" spans="1:6" ht="18" customHeight="1" x14ac:dyDescent="0.25">
      <c r="A145" s="60" t="s">
        <v>646</v>
      </c>
      <c r="B145" s="92" t="s">
        <v>647</v>
      </c>
      <c r="C145" s="57"/>
      <c r="D145" s="58">
        <v>0</v>
      </c>
      <c r="E145" s="58">
        <v>0</v>
      </c>
    </row>
    <row r="146" spans="1:6" ht="18" customHeight="1" x14ac:dyDescent="0.25">
      <c r="A146" s="51" t="s">
        <v>648</v>
      </c>
      <c r="B146" s="52" t="s">
        <v>649</v>
      </c>
      <c r="C146" s="53" t="s">
        <v>670</v>
      </c>
      <c r="D146" s="54">
        <f>SUM(D147:D155)</f>
        <v>161227.29768000005</v>
      </c>
      <c r="E146" s="54">
        <f>SUM(E147:E155)</f>
        <v>0</v>
      </c>
      <c r="F146" s="37"/>
    </row>
    <row r="147" spans="1:6" ht="18" customHeight="1" x14ac:dyDescent="0.25">
      <c r="A147" s="60" t="s">
        <v>651</v>
      </c>
      <c r="B147" s="92" t="s">
        <v>513</v>
      </c>
      <c r="C147" s="57"/>
      <c r="D147" s="58">
        <v>4130.4987300000003</v>
      </c>
      <c r="E147" s="58">
        <v>0</v>
      </c>
    </row>
    <row r="148" spans="1:6" ht="18" customHeight="1" x14ac:dyDescent="0.25">
      <c r="A148" s="60" t="s">
        <v>652</v>
      </c>
      <c r="B148" s="92" t="s">
        <v>653</v>
      </c>
      <c r="C148" s="57"/>
      <c r="D148" s="58">
        <v>92141.208430000013</v>
      </c>
      <c r="E148" s="58">
        <v>0</v>
      </c>
    </row>
    <row r="149" spans="1:6" ht="18" customHeight="1" x14ac:dyDescent="0.25">
      <c r="A149" s="60" t="s">
        <v>654</v>
      </c>
      <c r="B149" s="92" t="s">
        <v>655</v>
      </c>
      <c r="C149" s="57"/>
      <c r="D149" s="58">
        <v>13002.918619999999</v>
      </c>
      <c r="E149" s="58">
        <v>0</v>
      </c>
    </row>
    <row r="150" spans="1:6" ht="18" customHeight="1" x14ac:dyDescent="0.25">
      <c r="A150" s="60" t="s">
        <v>656</v>
      </c>
      <c r="B150" s="92" t="s">
        <v>657</v>
      </c>
      <c r="C150" s="57"/>
      <c r="D150" s="58">
        <v>16817.31178</v>
      </c>
      <c r="E150" s="58">
        <v>0</v>
      </c>
    </row>
    <row r="151" spans="1:6" ht="18" customHeight="1" x14ac:dyDescent="0.25">
      <c r="A151" s="60" t="s">
        <v>658</v>
      </c>
      <c r="B151" s="92" t="s">
        <v>659</v>
      </c>
      <c r="C151" s="57"/>
      <c r="D151" s="58">
        <v>699.69899999999996</v>
      </c>
      <c r="E151" s="58">
        <v>0</v>
      </c>
    </row>
    <row r="152" spans="1:6" ht="18" customHeight="1" x14ac:dyDescent="0.25">
      <c r="A152" s="60" t="s">
        <v>660</v>
      </c>
      <c r="B152" s="92" t="s">
        <v>661</v>
      </c>
      <c r="C152" s="57"/>
      <c r="D152" s="58">
        <v>21239.178</v>
      </c>
      <c r="E152" s="58">
        <v>0</v>
      </c>
    </row>
    <row r="153" spans="1:6" ht="18" customHeight="1" x14ac:dyDescent="0.25">
      <c r="A153" s="60" t="s">
        <v>662</v>
      </c>
      <c r="B153" s="92" t="s">
        <v>663</v>
      </c>
      <c r="C153" s="57"/>
      <c r="D153" s="58">
        <v>2397.4319399999999</v>
      </c>
      <c r="E153" s="58">
        <v>0</v>
      </c>
    </row>
    <row r="154" spans="1:6" ht="18" customHeight="1" x14ac:dyDescent="0.25">
      <c r="A154" s="60" t="s">
        <v>664</v>
      </c>
      <c r="B154" s="92" t="s">
        <v>665</v>
      </c>
      <c r="C154" s="57"/>
      <c r="D154" s="58">
        <v>10379.08626</v>
      </c>
      <c r="E154" s="58">
        <v>0</v>
      </c>
    </row>
    <row r="155" spans="1:6" ht="18" customHeight="1" x14ac:dyDescent="0.25">
      <c r="A155" s="60" t="s">
        <v>666</v>
      </c>
      <c r="B155" s="92" t="s">
        <v>667</v>
      </c>
      <c r="C155" s="57"/>
      <c r="D155" s="58">
        <v>419.96492000000001</v>
      </c>
      <c r="E155" s="58">
        <v>0</v>
      </c>
    </row>
    <row r="156" spans="1:6" ht="18" customHeight="1" x14ac:dyDescent="0.25">
      <c r="A156" s="51" t="s">
        <v>668</v>
      </c>
      <c r="B156" s="52" t="s">
        <v>669</v>
      </c>
      <c r="C156" s="53" t="s">
        <v>683</v>
      </c>
      <c r="D156" s="54">
        <f>SUM(D157:D161)</f>
        <v>85987.327640000003</v>
      </c>
      <c r="E156" s="54">
        <f>SUM(E157:E161)</f>
        <v>0</v>
      </c>
      <c r="F156" s="37"/>
    </row>
    <row r="157" spans="1:6" ht="18" customHeight="1" x14ac:dyDescent="0.25">
      <c r="A157" s="60" t="s">
        <v>671</v>
      </c>
      <c r="B157" s="92" t="s">
        <v>672</v>
      </c>
      <c r="C157" s="57"/>
      <c r="D157" s="58">
        <v>36511.882460000001</v>
      </c>
      <c r="E157" s="58">
        <v>0</v>
      </c>
    </row>
    <row r="158" spans="1:6" ht="18" customHeight="1" x14ac:dyDescent="0.25">
      <c r="A158" s="60" t="s">
        <v>673</v>
      </c>
      <c r="B158" s="92" t="s">
        <v>674</v>
      </c>
      <c r="C158" s="57"/>
      <c r="D158" s="58">
        <v>0</v>
      </c>
      <c r="E158" s="58">
        <v>0</v>
      </c>
    </row>
    <row r="159" spans="1:6" ht="18" customHeight="1" x14ac:dyDescent="0.25">
      <c r="A159" s="60" t="s">
        <v>675</v>
      </c>
      <c r="B159" s="92" t="s">
        <v>676</v>
      </c>
      <c r="C159" s="57"/>
      <c r="D159" s="58">
        <v>42336.116679999999</v>
      </c>
      <c r="E159" s="58">
        <v>0</v>
      </c>
    </row>
    <row r="160" spans="1:6" ht="18" customHeight="1" x14ac:dyDescent="0.25">
      <c r="A160" s="60" t="s">
        <v>677</v>
      </c>
      <c r="B160" s="92" t="s">
        <v>678</v>
      </c>
      <c r="C160" s="57"/>
      <c r="D160" s="58">
        <v>3453.56511</v>
      </c>
      <c r="E160" s="58">
        <v>0</v>
      </c>
    </row>
    <row r="161" spans="1:6" ht="18" customHeight="1" x14ac:dyDescent="0.25">
      <c r="A161" s="60" t="s">
        <v>679</v>
      </c>
      <c r="B161" s="92" t="s">
        <v>680</v>
      </c>
      <c r="C161" s="57"/>
      <c r="D161" s="58">
        <v>3685.7633900000001</v>
      </c>
      <c r="E161" s="58">
        <v>0</v>
      </c>
    </row>
    <row r="162" spans="1:6" ht="18" customHeight="1" x14ac:dyDescent="0.25">
      <c r="A162" s="51" t="s">
        <v>681</v>
      </c>
      <c r="B162" s="52" t="s">
        <v>682</v>
      </c>
      <c r="C162" s="53" t="s">
        <v>690</v>
      </c>
      <c r="D162" s="54">
        <f>SUM(D163:D164)</f>
        <v>5703.8027199999997</v>
      </c>
      <c r="E162" s="54">
        <f>SUM(E163:E164)</f>
        <v>0</v>
      </c>
      <c r="F162" s="37"/>
    </row>
    <row r="163" spans="1:6" ht="18" customHeight="1" x14ac:dyDescent="0.25">
      <c r="A163" s="60" t="s">
        <v>684</v>
      </c>
      <c r="B163" s="93" t="s">
        <v>685</v>
      </c>
      <c r="C163" s="57"/>
      <c r="D163" s="58">
        <v>5703.8027199999997</v>
      </c>
      <c r="E163" s="58">
        <v>0</v>
      </c>
    </row>
    <row r="164" spans="1:6" ht="18" customHeight="1" x14ac:dyDescent="0.25">
      <c r="A164" s="60" t="s">
        <v>686</v>
      </c>
      <c r="B164" s="93" t="s">
        <v>687</v>
      </c>
      <c r="C164" s="57"/>
      <c r="D164" s="58">
        <v>0</v>
      </c>
      <c r="E164" s="58">
        <v>0</v>
      </c>
    </row>
    <row r="165" spans="1:6" ht="18" customHeight="1" x14ac:dyDescent="0.25">
      <c r="A165" s="51" t="s">
        <v>688</v>
      </c>
      <c r="B165" s="52" t="s">
        <v>689</v>
      </c>
      <c r="C165" s="53" t="s">
        <v>697</v>
      </c>
      <c r="D165" s="54">
        <f>SUM(D166:D167)</f>
        <v>0</v>
      </c>
      <c r="E165" s="54">
        <f>SUM(E166:E167)</f>
        <v>0</v>
      </c>
      <c r="F165" s="37"/>
    </row>
    <row r="166" spans="1:6" ht="18" customHeight="1" x14ac:dyDescent="0.25">
      <c r="A166" s="60" t="s">
        <v>691</v>
      </c>
      <c r="B166" s="93" t="s">
        <v>692</v>
      </c>
      <c r="C166" s="57"/>
      <c r="D166" s="58">
        <v>0</v>
      </c>
      <c r="E166" s="58">
        <v>0</v>
      </c>
    </row>
    <row r="167" spans="1:6" ht="18" customHeight="1" x14ac:dyDescent="0.25">
      <c r="A167" s="60" t="s">
        <v>693</v>
      </c>
      <c r="B167" s="93" t="s">
        <v>694</v>
      </c>
      <c r="C167" s="57"/>
      <c r="D167" s="58">
        <v>0</v>
      </c>
      <c r="E167" s="58">
        <v>0</v>
      </c>
    </row>
    <row r="168" spans="1:6" ht="18" customHeight="1" x14ac:dyDescent="0.25">
      <c r="A168" s="51" t="s">
        <v>695</v>
      </c>
      <c r="B168" s="52" t="s">
        <v>696</v>
      </c>
      <c r="C168" s="53" t="s">
        <v>706</v>
      </c>
      <c r="D168" s="54">
        <f>SUM(D169:D171)</f>
        <v>0</v>
      </c>
      <c r="E168" s="54">
        <f>SUM(E169:E171)</f>
        <v>0</v>
      </c>
      <c r="F168" s="37"/>
    </row>
    <row r="169" spans="1:6" ht="24.75" customHeight="1" x14ac:dyDescent="0.25">
      <c r="A169" s="60" t="s">
        <v>698</v>
      </c>
      <c r="B169" s="92" t="s">
        <v>699</v>
      </c>
      <c r="C169" s="57"/>
      <c r="D169" s="58">
        <v>0</v>
      </c>
      <c r="E169" s="58">
        <v>0</v>
      </c>
    </row>
    <row r="170" spans="1:6" ht="18" customHeight="1" x14ac:dyDescent="0.25">
      <c r="A170" s="60" t="s">
        <v>700</v>
      </c>
      <c r="B170" s="92" t="s">
        <v>701</v>
      </c>
      <c r="C170" s="57"/>
      <c r="D170" s="58">
        <v>0</v>
      </c>
      <c r="E170" s="58">
        <v>0</v>
      </c>
    </row>
    <row r="171" spans="1:6" ht="18" customHeight="1" x14ac:dyDescent="0.25">
      <c r="A171" s="60" t="s">
        <v>702</v>
      </c>
      <c r="B171" s="92" t="s">
        <v>703</v>
      </c>
      <c r="C171" s="57"/>
      <c r="D171" s="58">
        <v>0</v>
      </c>
      <c r="E171" s="58">
        <v>0</v>
      </c>
    </row>
    <row r="172" spans="1:6" ht="18" customHeight="1" x14ac:dyDescent="0.25">
      <c r="A172" s="51" t="s">
        <v>704</v>
      </c>
      <c r="B172" s="52" t="s">
        <v>705</v>
      </c>
      <c r="C172" s="53" t="s">
        <v>713</v>
      </c>
      <c r="D172" s="54">
        <f>SUM(D173:D174)</f>
        <v>0</v>
      </c>
      <c r="E172" s="54">
        <f>SUM(E173:E174)</f>
        <v>0</v>
      </c>
      <c r="F172" s="37"/>
    </row>
    <row r="173" spans="1:6" ht="18" customHeight="1" x14ac:dyDescent="0.25">
      <c r="A173" s="60" t="s">
        <v>707</v>
      </c>
      <c r="B173" s="93" t="s">
        <v>708</v>
      </c>
      <c r="C173" s="57"/>
      <c r="D173" s="58">
        <v>0</v>
      </c>
      <c r="E173" s="58">
        <v>0</v>
      </c>
    </row>
    <row r="174" spans="1:6" ht="18" customHeight="1" x14ac:dyDescent="0.25">
      <c r="A174" s="60" t="s">
        <v>709</v>
      </c>
      <c r="B174" s="93" t="s">
        <v>710</v>
      </c>
      <c r="C174" s="57"/>
      <c r="D174" s="58">
        <v>0</v>
      </c>
      <c r="E174" s="58">
        <v>0</v>
      </c>
    </row>
    <row r="175" spans="1:6" ht="18" customHeight="1" x14ac:dyDescent="0.25">
      <c r="A175" s="51" t="s">
        <v>711</v>
      </c>
      <c r="B175" s="52" t="s">
        <v>712</v>
      </c>
      <c r="C175" s="53" t="s">
        <v>726</v>
      </c>
      <c r="D175" s="54">
        <f>SUM(D176:D180)</f>
        <v>0</v>
      </c>
      <c r="E175" s="54">
        <f>SUM(E176:E180)</f>
        <v>0</v>
      </c>
      <c r="F175" s="37"/>
    </row>
    <row r="176" spans="1:6" ht="18" customHeight="1" x14ac:dyDescent="0.25">
      <c r="A176" s="60" t="s">
        <v>714</v>
      </c>
      <c r="B176" s="92" t="s">
        <v>715</v>
      </c>
      <c r="C176" s="57"/>
      <c r="D176" s="58">
        <v>0</v>
      </c>
      <c r="E176" s="58">
        <v>0</v>
      </c>
    </row>
    <row r="177" spans="1:6" ht="18" customHeight="1" x14ac:dyDescent="0.25">
      <c r="A177" s="60" t="s">
        <v>716</v>
      </c>
      <c r="B177" s="92" t="s">
        <v>717</v>
      </c>
      <c r="C177" s="57"/>
      <c r="D177" s="58">
        <v>0</v>
      </c>
      <c r="E177" s="58">
        <v>0</v>
      </c>
    </row>
    <row r="178" spans="1:6" ht="18" customHeight="1" x14ac:dyDescent="0.25">
      <c r="A178" s="60" t="s">
        <v>718</v>
      </c>
      <c r="B178" s="93" t="s">
        <v>719</v>
      </c>
      <c r="C178" s="57"/>
      <c r="D178" s="58">
        <v>0</v>
      </c>
      <c r="E178" s="58">
        <v>0</v>
      </c>
    </row>
    <row r="179" spans="1:6" ht="18" customHeight="1" x14ac:dyDescent="0.25">
      <c r="A179" s="60" t="s">
        <v>720</v>
      </c>
      <c r="B179" s="92" t="s">
        <v>721</v>
      </c>
      <c r="C179" s="57"/>
      <c r="D179" s="58">
        <v>0</v>
      </c>
      <c r="E179" s="58">
        <v>0</v>
      </c>
    </row>
    <row r="180" spans="1:6" s="91" customFormat="1" ht="18" customHeight="1" x14ac:dyDescent="0.25">
      <c r="A180" s="71" t="s">
        <v>722</v>
      </c>
      <c r="B180" s="48" t="s">
        <v>723</v>
      </c>
      <c r="C180" s="72"/>
      <c r="D180" s="68"/>
      <c r="E180" s="68"/>
      <c r="F180" s="90"/>
    </row>
    <row r="181" spans="1:6" ht="18" customHeight="1" x14ac:dyDescent="0.25">
      <c r="A181" s="51" t="s">
        <v>724</v>
      </c>
      <c r="B181" s="52" t="s">
        <v>725</v>
      </c>
      <c r="C181" s="53" t="s">
        <v>737</v>
      </c>
      <c r="D181" s="54">
        <f>SUM(D182:D185)</f>
        <v>14328.640429999999</v>
      </c>
      <c r="E181" s="54">
        <f>SUM(E182:E185)</f>
        <v>0</v>
      </c>
      <c r="F181" s="37"/>
    </row>
    <row r="182" spans="1:6" ht="18" customHeight="1" x14ac:dyDescent="0.25">
      <c r="A182" s="60" t="s">
        <v>727</v>
      </c>
      <c r="B182" s="92" t="s">
        <v>728</v>
      </c>
      <c r="C182" s="57"/>
      <c r="D182" s="58">
        <v>0</v>
      </c>
      <c r="E182" s="58">
        <v>0</v>
      </c>
    </row>
    <row r="183" spans="1:6" ht="18" customHeight="1" x14ac:dyDescent="0.25">
      <c r="A183" s="60" t="s">
        <v>729</v>
      </c>
      <c r="B183" s="92" t="s">
        <v>730</v>
      </c>
      <c r="C183" s="57"/>
      <c r="D183" s="58">
        <v>14328.640429999999</v>
      </c>
      <c r="E183" s="58">
        <v>0</v>
      </c>
    </row>
    <row r="184" spans="1:6" ht="18" customHeight="1" x14ac:dyDescent="0.25">
      <c r="A184" s="60" t="s">
        <v>731</v>
      </c>
      <c r="B184" s="92" t="s">
        <v>732</v>
      </c>
      <c r="C184" s="57"/>
      <c r="D184" s="58">
        <v>0</v>
      </c>
      <c r="E184" s="58">
        <v>0</v>
      </c>
    </row>
    <row r="185" spans="1:6" ht="18" customHeight="1" x14ac:dyDescent="0.25">
      <c r="A185" s="60" t="s">
        <v>733</v>
      </c>
      <c r="B185" s="92" t="s">
        <v>734</v>
      </c>
      <c r="C185" s="57"/>
      <c r="D185" s="58">
        <v>0</v>
      </c>
      <c r="E185" s="58">
        <v>0</v>
      </c>
    </row>
    <row r="186" spans="1:6" ht="18" customHeight="1" x14ac:dyDescent="0.25">
      <c r="A186" s="51" t="s">
        <v>735</v>
      </c>
      <c r="B186" s="52" t="s">
        <v>736</v>
      </c>
      <c r="C186" s="53" t="s">
        <v>752</v>
      </c>
      <c r="D186" s="54">
        <f>SUM(D187:D192)</f>
        <v>-0.45300000000000001</v>
      </c>
      <c r="E186" s="54">
        <f>SUM(E187:E192)</f>
        <v>0</v>
      </c>
      <c r="F186" s="37"/>
    </row>
    <row r="187" spans="1:6" ht="18" customHeight="1" x14ac:dyDescent="0.25">
      <c r="A187" s="60" t="s">
        <v>738</v>
      </c>
      <c r="B187" s="92" t="s">
        <v>739</v>
      </c>
      <c r="C187" s="57"/>
      <c r="D187" s="58">
        <v>0</v>
      </c>
      <c r="E187" s="58">
        <v>0</v>
      </c>
    </row>
    <row r="188" spans="1:6" ht="18" customHeight="1" x14ac:dyDescent="0.25">
      <c r="A188" s="60" t="s">
        <v>740</v>
      </c>
      <c r="B188" s="93" t="s">
        <v>741</v>
      </c>
      <c r="C188" s="57"/>
      <c r="D188" s="58">
        <v>0</v>
      </c>
      <c r="E188" s="58">
        <v>0</v>
      </c>
    </row>
    <row r="189" spans="1:6" ht="18" customHeight="1" x14ac:dyDescent="0.25">
      <c r="A189" s="60" t="s">
        <v>742</v>
      </c>
      <c r="B189" s="92" t="s">
        <v>743</v>
      </c>
      <c r="C189" s="57"/>
      <c r="D189" s="58">
        <v>0</v>
      </c>
      <c r="E189" s="58">
        <v>0</v>
      </c>
    </row>
    <row r="190" spans="1:6" ht="18" customHeight="1" x14ac:dyDescent="0.25">
      <c r="A190" s="60" t="s">
        <v>744</v>
      </c>
      <c r="B190" s="92" t="s">
        <v>745</v>
      </c>
      <c r="C190" s="57"/>
      <c r="D190" s="58">
        <v>0</v>
      </c>
      <c r="E190" s="58">
        <v>0</v>
      </c>
    </row>
    <row r="191" spans="1:6" ht="18" customHeight="1" x14ac:dyDescent="0.25">
      <c r="A191" s="60" t="s">
        <v>746</v>
      </c>
      <c r="B191" s="92" t="s">
        <v>747</v>
      </c>
      <c r="C191" s="57"/>
      <c r="D191" s="58">
        <v>-0.45300000000000001</v>
      </c>
      <c r="E191" s="58">
        <v>0</v>
      </c>
    </row>
    <row r="192" spans="1:6" s="91" customFormat="1" ht="18" customHeight="1" x14ac:dyDescent="0.25">
      <c r="A192" s="71" t="s">
        <v>748</v>
      </c>
      <c r="B192" s="48" t="s">
        <v>749</v>
      </c>
      <c r="C192" s="72"/>
      <c r="D192" s="68"/>
      <c r="E192" s="68"/>
      <c r="F192" s="90"/>
    </row>
    <row r="193" spans="1:6" ht="18" customHeight="1" x14ac:dyDescent="0.25">
      <c r="A193" s="51" t="s">
        <v>750</v>
      </c>
      <c r="B193" s="52" t="s">
        <v>751</v>
      </c>
      <c r="C193" s="53" t="s">
        <v>759</v>
      </c>
      <c r="D193" s="54">
        <f>SUM(D194:D195)</f>
        <v>0</v>
      </c>
      <c r="E193" s="54">
        <f>SUM(E194:E195)</f>
        <v>0</v>
      </c>
      <c r="F193" s="37"/>
    </row>
    <row r="194" spans="1:6" ht="18" customHeight="1" x14ac:dyDescent="0.25">
      <c r="A194" s="60" t="s">
        <v>753</v>
      </c>
      <c r="B194" s="92" t="s">
        <v>754</v>
      </c>
      <c r="C194" s="57"/>
      <c r="D194" s="58">
        <v>0</v>
      </c>
      <c r="E194" s="58">
        <v>0</v>
      </c>
    </row>
    <row r="195" spans="1:6" ht="18" customHeight="1" x14ac:dyDescent="0.25">
      <c r="A195" s="60" t="s">
        <v>755</v>
      </c>
      <c r="B195" s="92" t="s">
        <v>756</v>
      </c>
      <c r="C195" s="57"/>
      <c r="D195" s="58">
        <v>0</v>
      </c>
      <c r="E195" s="58">
        <v>0</v>
      </c>
    </row>
    <row r="196" spans="1:6" ht="18" customHeight="1" x14ac:dyDescent="0.25">
      <c r="A196" s="51" t="s">
        <v>757</v>
      </c>
      <c r="B196" s="52" t="s">
        <v>758</v>
      </c>
      <c r="C196" s="53" t="s">
        <v>766</v>
      </c>
      <c r="D196" s="54">
        <f>SUM(D197:D198)</f>
        <v>0</v>
      </c>
      <c r="E196" s="54">
        <f>SUM(E197:E198)</f>
        <v>0</v>
      </c>
      <c r="F196" s="37"/>
    </row>
    <row r="197" spans="1:6" ht="18" customHeight="1" x14ac:dyDescent="0.25">
      <c r="A197" s="60" t="s">
        <v>760</v>
      </c>
      <c r="B197" s="92" t="s">
        <v>761</v>
      </c>
      <c r="C197" s="57"/>
      <c r="D197" s="58">
        <v>0</v>
      </c>
      <c r="E197" s="58">
        <v>0</v>
      </c>
    </row>
    <row r="198" spans="1:6" ht="18" customHeight="1" x14ac:dyDescent="0.25">
      <c r="A198" s="60" t="s">
        <v>762</v>
      </c>
      <c r="B198" s="92" t="s">
        <v>763</v>
      </c>
      <c r="C198" s="57"/>
      <c r="D198" s="58">
        <v>0</v>
      </c>
      <c r="E198" s="58">
        <v>0</v>
      </c>
    </row>
    <row r="199" spans="1:6" ht="18" customHeight="1" x14ac:dyDescent="0.25">
      <c r="A199" s="51" t="s">
        <v>764</v>
      </c>
      <c r="B199" s="52" t="s">
        <v>765</v>
      </c>
      <c r="C199" s="53" t="s">
        <v>783</v>
      </c>
      <c r="D199" s="54">
        <f>SUM(D200:D209)</f>
        <v>0</v>
      </c>
      <c r="E199" s="54">
        <f>SUM(E200:E209)</f>
        <v>0</v>
      </c>
      <c r="F199" s="37"/>
    </row>
    <row r="200" spans="1:6" ht="18" customHeight="1" x14ac:dyDescent="0.25">
      <c r="A200" s="60" t="s">
        <v>767</v>
      </c>
      <c r="B200" s="92" t="s">
        <v>768</v>
      </c>
      <c r="C200" s="57"/>
      <c r="D200" s="58">
        <v>0</v>
      </c>
      <c r="E200" s="58">
        <v>0</v>
      </c>
    </row>
    <row r="201" spans="1:6" ht="18" customHeight="1" x14ac:dyDescent="0.25">
      <c r="A201" s="60" t="s">
        <v>769</v>
      </c>
      <c r="B201" s="92" t="s">
        <v>770</v>
      </c>
      <c r="C201" s="57"/>
      <c r="D201" s="58">
        <v>0</v>
      </c>
      <c r="E201" s="58">
        <v>0</v>
      </c>
    </row>
    <row r="202" spans="1:6" ht="18" customHeight="1" x14ac:dyDescent="0.25">
      <c r="A202" s="60" t="s">
        <v>771</v>
      </c>
      <c r="B202" s="92" t="s">
        <v>772</v>
      </c>
      <c r="C202" s="57"/>
      <c r="D202" s="58">
        <v>0</v>
      </c>
      <c r="E202" s="58">
        <v>0</v>
      </c>
    </row>
    <row r="203" spans="1:6" ht="18" customHeight="1" x14ac:dyDescent="0.25">
      <c r="A203" s="60" t="s">
        <v>773</v>
      </c>
      <c r="B203" s="92" t="s">
        <v>774</v>
      </c>
      <c r="C203" s="57"/>
      <c r="D203" s="58">
        <v>0</v>
      </c>
      <c r="E203" s="58">
        <v>0</v>
      </c>
    </row>
    <row r="204" spans="1:6" ht="18" customHeight="1" x14ac:dyDescent="0.25">
      <c r="A204" s="60" t="s">
        <v>775</v>
      </c>
      <c r="B204" s="92" t="s">
        <v>776</v>
      </c>
      <c r="C204" s="57"/>
      <c r="D204" s="58">
        <v>0</v>
      </c>
      <c r="E204" s="58">
        <v>0</v>
      </c>
    </row>
    <row r="205" spans="1:6" ht="18" customHeight="1" x14ac:dyDescent="0.25">
      <c r="A205" s="60" t="s">
        <v>777</v>
      </c>
      <c r="B205" s="92" t="s">
        <v>778</v>
      </c>
      <c r="C205" s="57"/>
      <c r="D205" s="58">
        <v>0</v>
      </c>
      <c r="E205" s="58">
        <v>0</v>
      </c>
    </row>
    <row r="206" spans="1:6" ht="18" customHeight="1" x14ac:dyDescent="0.25">
      <c r="A206" s="60" t="s">
        <v>779</v>
      </c>
      <c r="B206" s="92" t="s">
        <v>780</v>
      </c>
      <c r="C206" s="57"/>
      <c r="D206" s="58">
        <v>0</v>
      </c>
      <c r="E206" s="58">
        <v>0</v>
      </c>
    </row>
    <row r="207" spans="1:6" ht="18" customHeight="1" x14ac:dyDescent="0.25">
      <c r="A207" s="60" t="s">
        <v>1038</v>
      </c>
      <c r="B207" s="92" t="s">
        <v>1039</v>
      </c>
      <c r="C207" s="57"/>
      <c r="D207" s="58">
        <v>0</v>
      </c>
      <c r="E207" s="58">
        <v>0</v>
      </c>
    </row>
    <row r="208" spans="1:6" ht="18" customHeight="1" x14ac:dyDescent="0.25">
      <c r="A208" s="60" t="s">
        <v>1040</v>
      </c>
      <c r="B208" s="92" t="s">
        <v>1041</v>
      </c>
      <c r="C208" s="57"/>
      <c r="D208" s="58">
        <v>0</v>
      </c>
      <c r="E208" s="58">
        <v>0</v>
      </c>
    </row>
    <row r="209" spans="1:6" s="91" customFormat="1" ht="18" customHeight="1" x14ac:dyDescent="0.25">
      <c r="A209" s="71" t="s">
        <v>781</v>
      </c>
      <c r="B209" s="48" t="s">
        <v>537</v>
      </c>
      <c r="C209" s="72"/>
      <c r="D209" s="68"/>
      <c r="E209" s="68"/>
      <c r="F209" s="90"/>
    </row>
    <row r="210" spans="1:6" ht="18" customHeight="1" x14ac:dyDescent="0.25">
      <c r="A210" s="51" t="s">
        <v>782</v>
      </c>
      <c r="B210" s="52" t="s">
        <v>539</v>
      </c>
      <c r="C210" s="53" t="s">
        <v>791</v>
      </c>
      <c r="D210" s="54">
        <f>SUM(D211:D213)</f>
        <v>76235.181079999995</v>
      </c>
      <c r="E210" s="54">
        <f>SUM(E211:E213)</f>
        <v>0</v>
      </c>
      <c r="F210" s="37"/>
    </row>
    <row r="211" spans="1:6" ht="18" customHeight="1" x14ac:dyDescent="0.25">
      <c r="A211" s="60" t="s">
        <v>784</v>
      </c>
      <c r="B211" s="93" t="s">
        <v>785</v>
      </c>
      <c r="C211" s="57"/>
      <c r="D211" s="58">
        <v>1588.69659</v>
      </c>
      <c r="E211" s="58">
        <v>0</v>
      </c>
    </row>
    <row r="212" spans="1:6" ht="18" customHeight="1" x14ac:dyDescent="0.25">
      <c r="A212" s="60" t="s">
        <v>786</v>
      </c>
      <c r="B212" s="92" t="s">
        <v>787</v>
      </c>
      <c r="C212" s="57"/>
      <c r="D212" s="58">
        <v>74646.484489999988</v>
      </c>
      <c r="E212" s="58">
        <v>0</v>
      </c>
    </row>
    <row r="213" spans="1:6" ht="18" customHeight="1" x14ac:dyDescent="0.25">
      <c r="A213" s="60" t="s">
        <v>788</v>
      </c>
      <c r="B213" s="92" t="s">
        <v>789</v>
      </c>
      <c r="C213" s="57"/>
      <c r="D213" s="58">
        <v>0</v>
      </c>
      <c r="E213" s="58">
        <v>0</v>
      </c>
    </row>
    <row r="214" spans="1:6" ht="18" customHeight="1" x14ac:dyDescent="0.25">
      <c r="A214" s="51" t="s">
        <v>790</v>
      </c>
      <c r="B214" s="52" t="s">
        <v>303</v>
      </c>
      <c r="C214" s="53" t="s">
        <v>802</v>
      </c>
      <c r="D214" s="54">
        <f>SUM(D215:D218)</f>
        <v>50000</v>
      </c>
      <c r="E214" s="54">
        <f>SUM(E215:E218)</f>
        <v>0</v>
      </c>
      <c r="F214" s="37"/>
    </row>
    <row r="215" spans="1:6" ht="18" customHeight="1" x14ac:dyDescent="0.25">
      <c r="A215" s="60" t="s">
        <v>792</v>
      </c>
      <c r="B215" s="93" t="s">
        <v>793</v>
      </c>
      <c r="C215" s="57"/>
      <c r="D215" s="58">
        <v>50000</v>
      </c>
      <c r="E215" s="58">
        <v>0</v>
      </c>
    </row>
    <row r="216" spans="1:6" ht="18" customHeight="1" x14ac:dyDescent="0.25">
      <c r="A216" s="60" t="s">
        <v>794</v>
      </c>
      <c r="B216" s="92" t="s">
        <v>795</v>
      </c>
      <c r="C216" s="57"/>
      <c r="D216" s="58">
        <v>0</v>
      </c>
      <c r="E216" s="58">
        <v>0</v>
      </c>
    </row>
    <row r="217" spans="1:6" ht="18" customHeight="1" x14ac:dyDescent="0.25">
      <c r="A217" s="60" t="s">
        <v>796</v>
      </c>
      <c r="B217" s="92" t="s">
        <v>797</v>
      </c>
      <c r="C217" s="57"/>
      <c r="D217" s="58">
        <v>0</v>
      </c>
      <c r="E217" s="58">
        <v>0</v>
      </c>
    </row>
    <row r="218" spans="1:6" s="91" customFormat="1" ht="18" customHeight="1" x14ac:dyDescent="0.25">
      <c r="A218" s="71" t="s">
        <v>798</v>
      </c>
      <c r="B218" s="48" t="s">
        <v>799</v>
      </c>
      <c r="C218" s="72"/>
      <c r="D218" s="68"/>
      <c r="E218" s="68"/>
      <c r="F218" s="90"/>
    </row>
    <row r="219" spans="1:6" ht="18" customHeight="1" x14ac:dyDescent="0.25">
      <c r="A219" s="51" t="s">
        <v>800</v>
      </c>
      <c r="B219" s="52" t="s">
        <v>801</v>
      </c>
      <c r="C219" s="53" t="s">
        <v>817</v>
      </c>
      <c r="D219" s="54">
        <f>SUM(D220:D225)</f>
        <v>0</v>
      </c>
      <c r="E219" s="54">
        <f>SUM(E220:E225)</f>
        <v>0</v>
      </c>
      <c r="F219" s="37"/>
    </row>
    <row r="220" spans="1:6" ht="18" customHeight="1" x14ac:dyDescent="0.25">
      <c r="A220" s="60" t="s">
        <v>803</v>
      </c>
      <c r="B220" s="92" t="s">
        <v>804</v>
      </c>
      <c r="C220" s="57"/>
      <c r="D220" s="58">
        <v>0</v>
      </c>
      <c r="E220" s="58">
        <v>0</v>
      </c>
    </row>
    <row r="221" spans="1:6" ht="18" customHeight="1" x14ac:dyDescent="0.25">
      <c r="A221" s="60" t="s">
        <v>805</v>
      </c>
      <c r="B221" s="92" t="s">
        <v>806</v>
      </c>
      <c r="C221" s="57"/>
      <c r="D221" s="58">
        <v>0</v>
      </c>
      <c r="E221" s="58">
        <v>0</v>
      </c>
    </row>
    <row r="222" spans="1:6" ht="18" customHeight="1" x14ac:dyDescent="0.25">
      <c r="A222" s="60" t="s">
        <v>807</v>
      </c>
      <c r="B222" s="92" t="s">
        <v>808</v>
      </c>
      <c r="C222" s="57"/>
      <c r="D222" s="58">
        <v>0</v>
      </c>
      <c r="E222" s="58">
        <v>0</v>
      </c>
    </row>
    <row r="223" spans="1:6" ht="18" customHeight="1" x14ac:dyDescent="0.25">
      <c r="A223" s="60" t="s">
        <v>809</v>
      </c>
      <c r="B223" s="92" t="s">
        <v>810</v>
      </c>
      <c r="C223" s="57"/>
      <c r="D223" s="58">
        <v>0</v>
      </c>
      <c r="E223" s="58">
        <v>0</v>
      </c>
    </row>
    <row r="224" spans="1:6" ht="18" customHeight="1" x14ac:dyDescent="0.25">
      <c r="A224" s="60" t="s">
        <v>811</v>
      </c>
      <c r="B224" s="92" t="s">
        <v>812</v>
      </c>
      <c r="C224" s="57"/>
      <c r="D224" s="58">
        <v>0</v>
      </c>
      <c r="E224" s="58">
        <v>0</v>
      </c>
    </row>
    <row r="225" spans="1:6" ht="18" customHeight="1" x14ac:dyDescent="0.25">
      <c r="A225" s="60" t="s">
        <v>813</v>
      </c>
      <c r="B225" s="92" t="s">
        <v>814</v>
      </c>
      <c r="C225" s="57"/>
      <c r="D225" s="58">
        <v>0</v>
      </c>
      <c r="E225" s="58">
        <v>0</v>
      </c>
    </row>
    <row r="226" spans="1:6" ht="24" customHeight="1" x14ac:dyDescent="0.25">
      <c r="A226" s="51" t="s">
        <v>815</v>
      </c>
      <c r="B226" s="52" t="s">
        <v>816</v>
      </c>
      <c r="C226" s="53" t="s">
        <v>824</v>
      </c>
      <c r="D226" s="54">
        <f>SUM(D227:D228)</f>
        <v>0</v>
      </c>
      <c r="E226" s="54">
        <f>SUM(E227:E228)</f>
        <v>0</v>
      </c>
      <c r="F226" s="37"/>
    </row>
    <row r="227" spans="1:6" ht="18" customHeight="1" x14ac:dyDescent="0.25">
      <c r="A227" s="60" t="s">
        <v>818</v>
      </c>
      <c r="B227" s="92" t="s">
        <v>819</v>
      </c>
      <c r="C227" s="57"/>
      <c r="D227" s="58">
        <v>0</v>
      </c>
      <c r="E227" s="58">
        <v>0</v>
      </c>
    </row>
    <row r="228" spans="1:6" ht="18" customHeight="1" x14ac:dyDescent="0.25">
      <c r="A228" s="60" t="s">
        <v>820</v>
      </c>
      <c r="B228" s="92" t="s">
        <v>821</v>
      </c>
      <c r="C228" s="57"/>
      <c r="D228" s="58">
        <v>0</v>
      </c>
      <c r="E228" s="58">
        <v>0</v>
      </c>
    </row>
    <row r="229" spans="1:6" ht="18" customHeight="1" x14ac:dyDescent="0.25">
      <c r="A229" s="51" t="s">
        <v>822</v>
      </c>
      <c r="B229" s="52" t="s">
        <v>823</v>
      </c>
      <c r="C229" s="53" t="s">
        <v>1042</v>
      </c>
      <c r="D229" s="54">
        <f>SUM(D230:D232)</f>
        <v>88764.663279999993</v>
      </c>
      <c r="E229" s="54">
        <f>SUM(E230:E232)</f>
        <v>0</v>
      </c>
      <c r="F229" s="37"/>
    </row>
    <row r="230" spans="1:6" ht="18" customHeight="1" x14ac:dyDescent="0.25">
      <c r="A230" s="60" t="s">
        <v>825</v>
      </c>
      <c r="B230" s="92" t="s">
        <v>826</v>
      </c>
      <c r="C230" s="57"/>
      <c r="D230" s="58">
        <v>0</v>
      </c>
      <c r="E230" s="58">
        <v>0</v>
      </c>
    </row>
    <row r="231" spans="1:6" ht="18" customHeight="1" x14ac:dyDescent="0.25">
      <c r="A231" s="60" t="s">
        <v>827</v>
      </c>
      <c r="B231" s="92" t="s">
        <v>828</v>
      </c>
      <c r="C231" s="57"/>
      <c r="D231" s="58">
        <v>487.54570000000001</v>
      </c>
      <c r="E231" s="58">
        <v>0</v>
      </c>
    </row>
    <row r="232" spans="1:6" ht="18" customHeight="1" x14ac:dyDescent="0.25">
      <c r="A232" s="60" t="s">
        <v>829</v>
      </c>
      <c r="B232" s="92" t="s">
        <v>830</v>
      </c>
      <c r="C232" s="57"/>
      <c r="D232" s="58">
        <v>88277.117579999991</v>
      </c>
      <c r="E232" s="58">
        <v>0</v>
      </c>
    </row>
    <row r="233" spans="1:6" ht="18" customHeight="1" x14ac:dyDescent="0.25">
      <c r="A233" s="97"/>
      <c r="B233" s="98" t="s">
        <v>831</v>
      </c>
      <c r="C233" s="74"/>
      <c r="D233" s="70">
        <f>+D229+D226+D219+D214+D210+D199+D196+D193+D186+D181+D175+D172+D168+D165+D162+D156+D146+D137</f>
        <v>919015.87838999997</v>
      </c>
      <c r="E233" s="70">
        <f>+E229+E226+E219+E214+E210+E199+E196+E193+E186+E181+E175+E172+E168+E165+E162+E156+E146+E137</f>
        <v>0</v>
      </c>
    </row>
    <row r="234" spans="1:6" ht="18" customHeight="1" x14ac:dyDescent="0.25">
      <c r="A234" s="99"/>
      <c r="B234" s="95" t="s">
        <v>832</v>
      </c>
      <c r="C234" s="96"/>
      <c r="D234" s="100">
        <f>+D133-D233</f>
        <v>599880.35149000003</v>
      </c>
      <c r="E234" s="100">
        <f>+E133-E233</f>
        <v>0</v>
      </c>
    </row>
    <row r="235" spans="1:6" ht="12.75" customHeight="1" x14ac:dyDescent="0.25">
      <c r="C235" s="38"/>
      <c r="D235" s="37">
        <f>+D234-BalanceGeneral_Situacion!D171</f>
        <v>0</v>
      </c>
      <c r="E235" s="37">
        <f>+E234-BalanceGeneral_Situacion!E171</f>
        <v>0</v>
      </c>
    </row>
    <row r="236" spans="1:6" ht="12.75" customHeight="1" x14ac:dyDescent="0.25">
      <c r="C236" s="38"/>
    </row>
    <row r="237" spans="1:6" ht="12.75" customHeight="1" x14ac:dyDescent="0.25">
      <c r="C237" s="38"/>
    </row>
    <row r="238" spans="1:6" ht="18" customHeight="1" x14ac:dyDescent="0.25">
      <c r="B238" s="30" t="s">
        <v>1048</v>
      </c>
      <c r="C238" s="76"/>
      <c r="D238" s="15"/>
      <c r="E238" s="15"/>
      <c r="F238" s="15"/>
    </row>
    <row r="239" spans="1:6" ht="18" customHeight="1" x14ac:dyDescent="0.25">
      <c r="B239" s="30"/>
      <c r="C239" s="76"/>
      <c r="D239" s="15"/>
      <c r="E239" s="15"/>
      <c r="F239" s="15"/>
    </row>
    <row r="240" spans="1:6" ht="18" customHeight="1" x14ac:dyDescent="0.25">
      <c r="B240" s="30"/>
      <c r="C240" s="76"/>
      <c r="D240" s="15"/>
      <c r="E240" s="15"/>
      <c r="F240" s="15"/>
    </row>
    <row r="241" spans="2:6" ht="18" customHeight="1" x14ac:dyDescent="0.25">
      <c r="B241" s="77" t="s">
        <v>922</v>
      </c>
      <c r="C241" s="10"/>
      <c r="D241" s="15"/>
      <c r="E241" s="15"/>
      <c r="F241" s="15"/>
    </row>
    <row r="242" spans="2:6" ht="18" customHeight="1" x14ac:dyDescent="0.25">
      <c r="B242" s="34"/>
      <c r="C242" s="38"/>
      <c r="D242" s="15"/>
      <c r="E242" s="15"/>
      <c r="F242" s="15"/>
    </row>
    <row r="243" spans="2:6" ht="18" customHeight="1" x14ac:dyDescent="0.25">
      <c r="B243" s="30"/>
      <c r="C243" s="76"/>
      <c r="D243" s="15"/>
      <c r="E243" s="15"/>
      <c r="F243" s="15"/>
    </row>
    <row r="244" spans="2:6" ht="18" customHeight="1" x14ac:dyDescent="0.25">
      <c r="B244" s="30"/>
      <c r="C244" s="76"/>
      <c r="D244" s="15"/>
      <c r="E244" s="15"/>
      <c r="F244" s="15"/>
    </row>
    <row r="245" spans="2:6" ht="18" customHeight="1" x14ac:dyDescent="0.25">
      <c r="B245" s="30"/>
      <c r="C245" s="76"/>
      <c r="D245" s="15"/>
      <c r="E245" s="15"/>
      <c r="F245" s="15"/>
    </row>
    <row r="246" spans="2:6" ht="18" customHeight="1" x14ac:dyDescent="0.25">
      <c r="B246" s="77" t="s">
        <v>923</v>
      </c>
      <c r="C246" s="10"/>
      <c r="D246" s="15"/>
      <c r="E246" s="15"/>
      <c r="F246" s="15"/>
    </row>
    <row r="247" spans="2:6" ht="18" customHeight="1" x14ac:dyDescent="0.25">
      <c r="B247" s="34"/>
      <c r="C247" s="38"/>
      <c r="D247" s="15"/>
      <c r="E247" s="15"/>
      <c r="F247" s="15"/>
    </row>
    <row r="248" spans="2:6" ht="18" customHeight="1" x14ac:dyDescent="0.25">
      <c r="B248" s="30" t="s">
        <v>1049</v>
      </c>
      <c r="C248" s="38"/>
      <c r="D248" s="15"/>
      <c r="E248" s="15"/>
      <c r="F248" s="15"/>
    </row>
    <row r="249" spans="2:6" ht="18" customHeight="1" x14ac:dyDescent="0.25">
      <c r="B249" s="30"/>
      <c r="C249" s="38"/>
      <c r="D249" s="15"/>
      <c r="E249" s="15"/>
      <c r="F249" s="15"/>
    </row>
    <row r="250" spans="2:6" ht="18" customHeight="1" x14ac:dyDescent="0.25">
      <c r="B250" s="30"/>
      <c r="C250" s="38"/>
      <c r="D250" s="15"/>
      <c r="E250" s="15"/>
      <c r="F250" s="15"/>
    </row>
    <row r="251" spans="2:6" ht="18" customHeight="1" x14ac:dyDescent="0.25">
      <c r="B251" s="77" t="s">
        <v>924</v>
      </c>
      <c r="C251" s="38"/>
      <c r="D251" s="15"/>
      <c r="E251" s="15"/>
      <c r="F251" s="15"/>
    </row>
    <row r="252" spans="2:6" ht="12.75" customHeight="1" x14ac:dyDescent="0.25">
      <c r="C252" s="38"/>
    </row>
    <row r="253" spans="2:6" ht="12.75" customHeight="1" x14ac:dyDescent="0.25">
      <c r="C253" s="38"/>
    </row>
    <row r="254" spans="2:6" ht="12.75" customHeight="1" x14ac:dyDescent="0.25">
      <c r="C254" s="38"/>
    </row>
    <row r="255" spans="2:6" ht="12.75" customHeight="1" x14ac:dyDescent="0.25">
      <c r="C255" s="38"/>
    </row>
    <row r="256" spans="2:6" ht="12.75" customHeight="1" x14ac:dyDescent="0.25">
      <c r="C256" s="38"/>
    </row>
    <row r="257" spans="3:3" ht="12.75" customHeight="1" x14ac:dyDescent="0.25">
      <c r="C257" s="38"/>
    </row>
    <row r="258" spans="3:3" ht="12.75" customHeight="1" x14ac:dyDescent="0.25">
      <c r="C258" s="38"/>
    </row>
  </sheetData>
  <protectedRanges>
    <protectedRange sqref="D138:E145 D147:E155 D157:E161 D163:E164 D167:E167 D169:E171 D173:E174 D176:E180 D182:E185 D187:E192 D194:E195 D197:E198 D200:E209 D211:E213 D215:E218 D220:E225 D227:E228 D230:E232" name="Rango2"/>
    <protectedRange sqref="D11:E14 D16:E21 D23:E25 D27:E29 D31:E32 D34:E36 D38:E39 D41:E44 D52:E53 D55:E56 D58:E60 D62:E63 D65:E74 D76:E77 D79:E81 D83:E85 D87:E93 D95:E97 D99:E102 D104:E109 D111:E112 D114:E118 D120:E122 D124:E127 D129:E130 D132:E132 D46:E46 D48:E50" name="Rango1"/>
    <protectedRange sqref="B243:C243 A238 C238:F238" name="Rango2_1"/>
    <protectedRange sqref="B238" name="Rango2_1_1"/>
    <protectedRange sqref="B248" name="Rango2_1_2"/>
  </protectedRanges>
  <mergeCells count="4">
    <mergeCell ref="A4:E4"/>
    <mergeCell ref="A1:E1"/>
    <mergeCell ref="A2:E2"/>
    <mergeCell ref="A3:E3"/>
  </mergeCells>
  <pageMargins left="0.70866141732283472" right="0.70866141732283472" top="0.94488188976377963" bottom="0.74803149606299213" header="0.31496062992125984" footer="0.31496062992125984"/>
  <pageSetup paperSize="9" scale="70" orientation="portrait" r:id="rId1"/>
  <rowBreaks count="3" manualBreakCount="3">
    <brk id="60" max="4" man="1"/>
    <brk id="112" max="4" man="1"/>
    <brk id="164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X102"/>
  <sheetViews>
    <sheetView showGridLines="0" tabSelected="1" workbookViewId="0"/>
  </sheetViews>
  <sheetFormatPr baseColWidth="10" defaultColWidth="11.42578125" defaultRowHeight="12.75" x14ac:dyDescent="0.25"/>
  <cols>
    <col min="1" max="1" width="9.42578125" style="15" customWidth="1"/>
    <col min="2" max="2" width="36.42578125" style="15" customWidth="1"/>
    <col min="3" max="4" width="17.7109375" style="14" customWidth="1"/>
    <col min="5" max="5" width="15.42578125" style="139" customWidth="1"/>
    <col min="6" max="6" width="14" style="139" customWidth="1"/>
    <col min="7" max="7" width="23.7109375" style="139" customWidth="1"/>
    <col min="8" max="13" width="17.7109375" style="14" customWidth="1"/>
    <col min="14" max="15" width="23.7109375" style="139" customWidth="1"/>
    <col min="16" max="16" width="16.85546875" style="14" customWidth="1"/>
    <col min="17" max="18" width="17.7109375" style="14" customWidth="1"/>
    <col min="19" max="19" width="16.42578125" style="139" customWidth="1"/>
    <col min="20" max="20" width="17.85546875" style="139" bestFit="1" customWidth="1"/>
    <col min="21" max="21" width="22.5703125" style="139" bestFit="1" customWidth="1"/>
    <col min="22" max="24" width="11.42578125" style="14"/>
    <col min="25" max="16384" width="11.42578125" style="15"/>
  </cols>
  <sheetData>
    <row r="1" spans="1:24" s="1" customFormat="1" ht="15.75" x14ac:dyDescent="0.25">
      <c r="C1" s="2"/>
      <c r="D1" s="2"/>
      <c r="E1" s="132"/>
      <c r="F1" s="132"/>
      <c r="G1" s="132"/>
      <c r="H1" s="2"/>
      <c r="I1" s="2"/>
      <c r="J1" s="2"/>
      <c r="K1" s="2"/>
      <c r="L1" s="2"/>
      <c r="M1" s="2"/>
      <c r="N1" s="132"/>
      <c r="O1" s="132"/>
      <c r="P1" s="2"/>
      <c r="Q1" s="2"/>
      <c r="R1" s="2"/>
      <c r="S1" s="132"/>
      <c r="T1" s="132"/>
      <c r="U1" s="132"/>
      <c r="V1" s="2"/>
      <c r="W1" s="2"/>
      <c r="X1" s="2"/>
    </row>
    <row r="2" spans="1:24" s="1" customFormat="1" ht="15.75" x14ac:dyDescent="0.25">
      <c r="A2" s="157" t="s">
        <v>1046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2"/>
      <c r="W2" s="2"/>
      <c r="X2" s="2"/>
    </row>
    <row r="3" spans="1:24" s="1" customFormat="1" ht="15.75" x14ac:dyDescent="0.25">
      <c r="A3" s="157" t="s">
        <v>834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2"/>
      <c r="W3" s="2"/>
      <c r="X3" s="2"/>
    </row>
    <row r="4" spans="1:24" s="1" customFormat="1" ht="15.75" x14ac:dyDescent="0.25">
      <c r="A4" s="157" t="s">
        <v>1047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2"/>
      <c r="W4" s="2"/>
      <c r="X4" s="2"/>
    </row>
    <row r="5" spans="1:24" s="1" customFormat="1" ht="15.75" x14ac:dyDescent="0.25">
      <c r="A5" s="158" t="s">
        <v>926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2"/>
      <c r="W5" s="2"/>
      <c r="X5" s="2"/>
    </row>
    <row r="6" spans="1:24" s="1" customFormat="1" ht="6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"/>
      <c r="W6" s="2"/>
      <c r="X6" s="2"/>
    </row>
    <row r="7" spans="1:24" s="4" customFormat="1" ht="15.75" customHeight="1" x14ac:dyDescent="0.25">
      <c r="A7" s="159" t="s">
        <v>928</v>
      </c>
      <c r="B7" s="159" t="s">
        <v>835</v>
      </c>
      <c r="C7" s="160" t="s">
        <v>836</v>
      </c>
      <c r="D7" s="161"/>
      <c r="E7" s="161"/>
      <c r="F7" s="161"/>
      <c r="G7" s="162"/>
      <c r="H7" s="163" t="s">
        <v>837</v>
      </c>
      <c r="I7" s="164"/>
      <c r="J7" s="164"/>
      <c r="K7" s="164"/>
      <c r="L7" s="164"/>
      <c r="M7" s="164"/>
      <c r="N7" s="165"/>
      <c r="O7" s="154" t="s">
        <v>929</v>
      </c>
      <c r="P7" s="166" t="s">
        <v>838</v>
      </c>
      <c r="Q7" s="167"/>
      <c r="R7" s="167"/>
      <c r="S7" s="167"/>
      <c r="T7" s="168"/>
      <c r="U7" s="154" t="s">
        <v>930</v>
      </c>
    </row>
    <row r="8" spans="1:24" s="4" customFormat="1" ht="16.5" x14ac:dyDescent="0.25">
      <c r="A8" s="159"/>
      <c r="B8" s="159"/>
      <c r="C8" s="154" t="s">
        <v>839</v>
      </c>
      <c r="D8" s="154" t="s">
        <v>840</v>
      </c>
      <c r="E8" s="154" t="s">
        <v>841</v>
      </c>
      <c r="F8" s="154" t="s">
        <v>842</v>
      </c>
      <c r="G8" s="154" t="s">
        <v>931</v>
      </c>
      <c r="H8" s="151" t="s">
        <v>843</v>
      </c>
      <c r="I8" s="151" t="s">
        <v>844</v>
      </c>
      <c r="J8" s="151" t="s">
        <v>840</v>
      </c>
      <c r="K8" s="151" t="s">
        <v>841</v>
      </c>
      <c r="L8" s="151" t="s">
        <v>842</v>
      </c>
      <c r="M8" s="151" t="s">
        <v>845</v>
      </c>
      <c r="N8" s="151" t="s">
        <v>932</v>
      </c>
      <c r="O8" s="154"/>
      <c r="P8" s="150" t="s">
        <v>846</v>
      </c>
      <c r="Q8" s="150" t="s">
        <v>833</v>
      </c>
      <c r="R8" s="150" t="s">
        <v>844</v>
      </c>
      <c r="S8" s="150" t="s">
        <v>847</v>
      </c>
      <c r="T8" s="150" t="s">
        <v>848</v>
      </c>
      <c r="U8" s="154"/>
    </row>
    <row r="9" spans="1:24" s="4" customFormat="1" ht="16.5" x14ac:dyDescent="0.25">
      <c r="A9" s="159"/>
      <c r="B9" s="159"/>
      <c r="C9" s="154"/>
      <c r="D9" s="154"/>
      <c r="E9" s="154"/>
      <c r="F9" s="154"/>
      <c r="G9" s="154"/>
      <c r="H9" s="151"/>
      <c r="I9" s="151"/>
      <c r="J9" s="151"/>
      <c r="K9" s="151"/>
      <c r="L9" s="151"/>
      <c r="M9" s="151"/>
      <c r="N9" s="151"/>
      <c r="O9" s="154"/>
      <c r="P9" s="150"/>
      <c r="Q9" s="150"/>
      <c r="R9" s="150"/>
      <c r="S9" s="150"/>
      <c r="T9" s="150"/>
      <c r="U9" s="154"/>
    </row>
    <row r="10" spans="1:24" s="10" customFormat="1" ht="20.25" customHeight="1" x14ac:dyDescent="0.25">
      <c r="A10" s="5" t="s">
        <v>114</v>
      </c>
      <c r="B10" s="6" t="s">
        <v>849</v>
      </c>
      <c r="C10" s="7"/>
      <c r="D10" s="8"/>
      <c r="E10" s="133"/>
      <c r="F10" s="133"/>
      <c r="G10" s="133"/>
      <c r="H10" s="8"/>
      <c r="I10" s="8"/>
      <c r="J10" s="8"/>
      <c r="K10" s="8"/>
      <c r="L10" s="8"/>
      <c r="M10" s="8"/>
      <c r="N10" s="133"/>
      <c r="O10" s="133"/>
      <c r="P10" s="8"/>
      <c r="Q10" s="8"/>
      <c r="R10" s="8"/>
      <c r="S10" s="133"/>
      <c r="T10" s="133"/>
      <c r="U10" s="143"/>
      <c r="V10" s="9"/>
      <c r="W10" s="9"/>
      <c r="X10" s="9"/>
    </row>
    <row r="11" spans="1:24" ht="24" customHeight="1" x14ac:dyDescent="0.25">
      <c r="A11" s="11" t="s">
        <v>933</v>
      </c>
      <c r="B11" s="12" t="s">
        <v>850</v>
      </c>
      <c r="C11" s="13">
        <f>SUM(C12:C23)</f>
        <v>1630196.2908300001</v>
      </c>
      <c r="D11" s="13">
        <f>SUM(D12:D23)</f>
        <v>0</v>
      </c>
      <c r="E11" s="134">
        <f>SUM(E12:E23)</f>
        <v>0</v>
      </c>
      <c r="F11" s="134">
        <f t="shared" ref="F11:T11" si="0">SUM(F12:F23)</f>
        <v>0</v>
      </c>
      <c r="G11" s="134">
        <f>SUM(G12:G23)</f>
        <v>1630196.2908300001</v>
      </c>
      <c r="H11" s="13">
        <f t="shared" si="0"/>
        <v>122203.55066999998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4">
        <f t="shared" si="0"/>
        <v>122203.55066999998</v>
      </c>
      <c r="O11" s="134">
        <f t="shared" si="0"/>
        <v>1752399.8415000003</v>
      </c>
      <c r="P11" s="13">
        <f t="shared" si="0"/>
        <v>-743509.2551999999</v>
      </c>
      <c r="Q11" s="13">
        <f t="shared" si="0"/>
        <v>0</v>
      </c>
      <c r="R11" s="13">
        <f t="shared" si="0"/>
        <v>56791.437140000002</v>
      </c>
      <c r="S11" s="134">
        <f t="shared" si="0"/>
        <v>-56791.437140000002</v>
      </c>
      <c r="T11" s="134">
        <f t="shared" si="0"/>
        <v>-800300.69234000007</v>
      </c>
      <c r="U11" s="134">
        <f>SUM(U12:U23)</f>
        <v>952099.14916000003</v>
      </c>
    </row>
    <row r="12" spans="1:24" ht="24" customHeight="1" x14ac:dyDescent="0.25">
      <c r="A12" s="16" t="s">
        <v>934</v>
      </c>
      <c r="B12" s="17" t="s">
        <v>851</v>
      </c>
      <c r="C12" s="18">
        <v>72072.7</v>
      </c>
      <c r="D12" s="18"/>
      <c r="E12" s="135"/>
      <c r="F12" s="135"/>
      <c r="G12" s="140">
        <f>+C12+D12+E12-F12</f>
        <v>72072.7</v>
      </c>
      <c r="H12" s="19"/>
      <c r="I12" s="19"/>
      <c r="J12" s="19"/>
      <c r="K12" s="19"/>
      <c r="L12" s="19"/>
      <c r="M12" s="19"/>
      <c r="N12" s="140">
        <f t="shared" ref="N12:N54" si="1">SUM(H12:M12)</f>
        <v>0</v>
      </c>
      <c r="O12" s="141">
        <f>+G12+N12</f>
        <v>72072.7</v>
      </c>
      <c r="P12" s="18">
        <v>0</v>
      </c>
      <c r="Q12" s="18"/>
      <c r="R12" s="18"/>
      <c r="S12" s="144">
        <f>+Q12-R12</f>
        <v>0</v>
      </c>
      <c r="T12" s="144">
        <f>+P12+S12</f>
        <v>0</v>
      </c>
      <c r="U12" s="144">
        <f>+O12+T12</f>
        <v>72072.7</v>
      </c>
    </row>
    <row r="13" spans="1:24" ht="24" customHeight="1" x14ac:dyDescent="0.25">
      <c r="A13" s="16" t="s">
        <v>935</v>
      </c>
      <c r="B13" s="17" t="s">
        <v>852</v>
      </c>
      <c r="C13" s="18">
        <v>275006.47500000003</v>
      </c>
      <c r="D13" s="18"/>
      <c r="E13" s="135"/>
      <c r="F13" s="135"/>
      <c r="G13" s="140">
        <f>+C13+D13+E13-F13</f>
        <v>275006.47500000003</v>
      </c>
      <c r="H13" s="18">
        <v>95887.62</v>
      </c>
      <c r="I13" s="18"/>
      <c r="J13" s="18"/>
      <c r="K13" s="18"/>
      <c r="L13" s="18"/>
      <c r="M13" s="18"/>
      <c r="N13" s="140">
        <f t="shared" si="1"/>
        <v>95887.62</v>
      </c>
      <c r="O13" s="141">
        <f t="shared" ref="O13:O54" si="2">+G13+N13</f>
        <v>370894.09500000003</v>
      </c>
      <c r="P13" s="18">
        <v>-13215.51693</v>
      </c>
      <c r="Q13" s="18"/>
      <c r="R13" s="18">
        <v>51087.644899999999</v>
      </c>
      <c r="S13" s="144">
        <f t="shared" ref="S13:S41" si="3">+Q13-R13</f>
        <v>-51087.644899999999</v>
      </c>
      <c r="T13" s="144">
        <f t="shared" ref="T13:T54" si="4">+P13+S13</f>
        <v>-64303.161829999997</v>
      </c>
      <c r="U13" s="144">
        <f t="shared" ref="U13:U54" si="5">+O13+T13</f>
        <v>306590.93317000003</v>
      </c>
    </row>
    <row r="14" spans="1:24" ht="24" customHeight="1" x14ac:dyDescent="0.25">
      <c r="A14" s="16" t="s">
        <v>936</v>
      </c>
      <c r="B14" s="17" t="s">
        <v>853</v>
      </c>
      <c r="C14" s="18">
        <v>720406.04608</v>
      </c>
      <c r="D14" s="18"/>
      <c r="E14" s="135"/>
      <c r="F14" s="135"/>
      <c r="G14" s="140">
        <f t="shared" ref="G14:G54" si="6">+C14+D14+E14-F14</f>
        <v>720406.04608</v>
      </c>
      <c r="H14" s="18">
        <v>8550</v>
      </c>
      <c r="I14" s="18"/>
      <c r="J14" s="18"/>
      <c r="K14" s="18"/>
      <c r="L14" s="18"/>
      <c r="M14" s="18"/>
      <c r="N14" s="140">
        <f t="shared" si="1"/>
        <v>8550</v>
      </c>
      <c r="O14" s="141">
        <f t="shared" si="2"/>
        <v>728956.04608</v>
      </c>
      <c r="P14" s="18">
        <v>-438641.73</v>
      </c>
      <c r="Q14" s="18"/>
      <c r="R14" s="18">
        <v>3853.48</v>
      </c>
      <c r="S14" s="144">
        <f t="shared" si="3"/>
        <v>-3853.48</v>
      </c>
      <c r="T14" s="144">
        <f t="shared" si="4"/>
        <v>-442495.20999999996</v>
      </c>
      <c r="U14" s="144">
        <f t="shared" si="5"/>
        <v>286460.83608000004</v>
      </c>
    </row>
    <row r="15" spans="1:24" ht="24" customHeight="1" x14ac:dyDescent="0.25">
      <c r="A15" s="16" t="s">
        <v>937</v>
      </c>
      <c r="B15" s="17" t="s">
        <v>854</v>
      </c>
      <c r="C15" s="18">
        <v>258483.22</v>
      </c>
      <c r="D15" s="18"/>
      <c r="E15" s="135"/>
      <c r="F15" s="135"/>
      <c r="G15" s="140">
        <f>+C15+D15+E15-F15</f>
        <v>258483.22</v>
      </c>
      <c r="H15" s="18"/>
      <c r="I15" s="18"/>
      <c r="J15" s="18"/>
      <c r="K15" s="18"/>
      <c r="L15" s="18"/>
      <c r="M15" s="18"/>
      <c r="N15" s="140">
        <f t="shared" si="1"/>
        <v>0</v>
      </c>
      <c r="O15" s="141">
        <f t="shared" si="2"/>
        <v>258483.22</v>
      </c>
      <c r="P15" s="18">
        <v>-121127.21753999998</v>
      </c>
      <c r="Q15" s="18"/>
      <c r="R15" s="18">
        <v>956.47504000000004</v>
      </c>
      <c r="S15" s="144">
        <f t="shared" si="3"/>
        <v>-956.47504000000004</v>
      </c>
      <c r="T15" s="144">
        <f t="shared" si="4"/>
        <v>-122083.69257999999</v>
      </c>
      <c r="U15" s="144">
        <f t="shared" si="5"/>
        <v>136399.52742</v>
      </c>
    </row>
    <row r="16" spans="1:24" ht="24" customHeight="1" x14ac:dyDescent="0.25">
      <c r="A16" s="16" t="s">
        <v>938</v>
      </c>
      <c r="B16" s="17" t="s">
        <v>855</v>
      </c>
      <c r="C16" s="18">
        <v>33122.687030000001</v>
      </c>
      <c r="D16" s="18"/>
      <c r="E16" s="135"/>
      <c r="F16" s="135"/>
      <c r="G16" s="140">
        <f>+C16+D16+E16-F16</f>
        <v>33122.687030000001</v>
      </c>
      <c r="H16" s="18">
        <v>1331.3642399999999</v>
      </c>
      <c r="I16" s="18"/>
      <c r="J16" s="18"/>
      <c r="K16" s="18"/>
      <c r="L16" s="18"/>
      <c r="M16" s="18"/>
      <c r="N16" s="140">
        <f t="shared" si="1"/>
        <v>1331.3642399999999</v>
      </c>
      <c r="O16" s="141">
        <f t="shared" si="2"/>
        <v>34454.051270000004</v>
      </c>
      <c r="P16" s="18">
        <v>-17765.66245</v>
      </c>
      <c r="Q16" s="18"/>
      <c r="R16" s="18">
        <v>88.814880000000002</v>
      </c>
      <c r="S16" s="144">
        <f t="shared" si="3"/>
        <v>-88.814880000000002</v>
      </c>
      <c r="T16" s="144">
        <f t="shared" si="4"/>
        <v>-17854.477330000002</v>
      </c>
      <c r="U16" s="144">
        <f t="shared" si="5"/>
        <v>16599.573940000002</v>
      </c>
    </row>
    <row r="17" spans="1:21" s="15" customFormat="1" ht="24" customHeight="1" x14ac:dyDescent="0.25">
      <c r="A17" s="16" t="s">
        <v>939</v>
      </c>
      <c r="B17" s="17" t="s">
        <v>856</v>
      </c>
      <c r="C17" s="18">
        <v>34177.131460000011</v>
      </c>
      <c r="D17" s="18"/>
      <c r="E17" s="135"/>
      <c r="F17" s="135"/>
      <c r="G17" s="140">
        <f t="shared" si="6"/>
        <v>34177.131460000011</v>
      </c>
      <c r="H17" s="18"/>
      <c r="I17" s="18"/>
      <c r="J17" s="18"/>
      <c r="K17" s="18"/>
      <c r="L17" s="18"/>
      <c r="M17" s="18"/>
      <c r="N17" s="140">
        <f t="shared" si="1"/>
        <v>0</v>
      </c>
      <c r="O17" s="141">
        <f t="shared" si="2"/>
        <v>34177.131460000011</v>
      </c>
      <c r="P17" s="18">
        <v>-19267.072809999983</v>
      </c>
      <c r="Q17" s="18"/>
      <c r="R17" s="18">
        <v>105.59103999999999</v>
      </c>
      <c r="S17" s="144">
        <f t="shared" si="3"/>
        <v>-105.59103999999999</v>
      </c>
      <c r="T17" s="144">
        <f t="shared" si="4"/>
        <v>-19372.663849999983</v>
      </c>
      <c r="U17" s="144">
        <f t="shared" si="5"/>
        <v>14804.467610000029</v>
      </c>
    </row>
    <row r="18" spans="1:21" s="15" customFormat="1" ht="24" customHeight="1" x14ac:dyDescent="0.25">
      <c r="A18" s="16" t="s">
        <v>940</v>
      </c>
      <c r="B18" s="17" t="s">
        <v>857</v>
      </c>
      <c r="C18" s="18">
        <v>89754.059039999993</v>
      </c>
      <c r="D18" s="18"/>
      <c r="E18" s="135"/>
      <c r="F18" s="135"/>
      <c r="G18" s="140">
        <f>+C18+D18+E18-F18</f>
        <v>89754.059039999993</v>
      </c>
      <c r="H18" s="18">
        <v>1364.6614299999999</v>
      </c>
      <c r="I18" s="18"/>
      <c r="J18" s="18"/>
      <c r="K18" s="18"/>
      <c r="L18" s="18"/>
      <c r="M18" s="18"/>
      <c r="N18" s="140">
        <f t="shared" si="1"/>
        <v>1364.6614299999999</v>
      </c>
      <c r="O18" s="141">
        <f t="shared" si="2"/>
        <v>91118.720469999986</v>
      </c>
      <c r="P18" s="18">
        <v>-52842.829999999994</v>
      </c>
      <c r="Q18" s="18"/>
      <c r="R18" s="18">
        <v>462.96128000000004</v>
      </c>
      <c r="S18" s="144">
        <f t="shared" si="3"/>
        <v>-462.96128000000004</v>
      </c>
      <c r="T18" s="144">
        <f t="shared" si="4"/>
        <v>-53305.791279999998</v>
      </c>
      <c r="U18" s="144">
        <f t="shared" si="5"/>
        <v>37812.929189999988</v>
      </c>
    </row>
    <row r="19" spans="1:21" s="15" customFormat="1" ht="24" customHeight="1" x14ac:dyDescent="0.25">
      <c r="A19" s="16" t="s">
        <v>941</v>
      </c>
      <c r="B19" s="17" t="s">
        <v>858</v>
      </c>
      <c r="C19" s="18">
        <v>29503.493999999999</v>
      </c>
      <c r="D19" s="18"/>
      <c r="E19" s="135"/>
      <c r="F19" s="135"/>
      <c r="G19" s="140">
        <f t="shared" si="6"/>
        <v>29503.493999999999</v>
      </c>
      <c r="H19" s="18"/>
      <c r="I19" s="18"/>
      <c r="J19" s="18"/>
      <c r="K19" s="18"/>
      <c r="L19" s="18"/>
      <c r="M19" s="18"/>
      <c r="N19" s="140">
        <f t="shared" si="1"/>
        <v>0</v>
      </c>
      <c r="O19" s="141">
        <f t="shared" si="2"/>
        <v>29503.493999999999</v>
      </c>
      <c r="P19" s="18">
        <v>-10501.59167</v>
      </c>
      <c r="Q19" s="18"/>
      <c r="R19" s="18"/>
      <c r="S19" s="144">
        <f t="shared" si="3"/>
        <v>0</v>
      </c>
      <c r="T19" s="144">
        <f t="shared" si="4"/>
        <v>-10501.59167</v>
      </c>
      <c r="U19" s="144">
        <f t="shared" si="5"/>
        <v>19001.902329999997</v>
      </c>
    </row>
    <row r="20" spans="1:21" s="15" customFormat="1" ht="24" customHeight="1" x14ac:dyDescent="0.25">
      <c r="A20" s="16" t="s">
        <v>942</v>
      </c>
      <c r="B20" s="17" t="s">
        <v>859</v>
      </c>
      <c r="C20" s="18">
        <v>77892.664610000007</v>
      </c>
      <c r="D20" s="18"/>
      <c r="E20" s="135"/>
      <c r="F20" s="135"/>
      <c r="G20" s="140">
        <f t="shared" si="6"/>
        <v>77892.664610000007</v>
      </c>
      <c r="H20" s="18">
        <v>2791.8049999999998</v>
      </c>
      <c r="I20" s="18"/>
      <c r="J20" s="18"/>
      <c r="K20" s="18"/>
      <c r="L20" s="18"/>
      <c r="M20" s="18"/>
      <c r="N20" s="140">
        <f t="shared" si="1"/>
        <v>2791.8049999999998</v>
      </c>
      <c r="O20" s="141">
        <f t="shared" si="2"/>
        <v>80684.46961</v>
      </c>
      <c r="P20" s="18">
        <v>-37842.817999999999</v>
      </c>
      <c r="Q20" s="18"/>
      <c r="R20" s="18">
        <v>236.47</v>
      </c>
      <c r="S20" s="144">
        <f t="shared" si="3"/>
        <v>-236.47</v>
      </c>
      <c r="T20" s="144">
        <f t="shared" si="4"/>
        <v>-38079.288</v>
      </c>
      <c r="U20" s="144">
        <f t="shared" si="5"/>
        <v>42605.18161</v>
      </c>
    </row>
    <row r="21" spans="1:21" s="15" customFormat="1" ht="24" customHeight="1" x14ac:dyDescent="0.25">
      <c r="A21" s="16" t="s">
        <v>943</v>
      </c>
      <c r="B21" s="17" t="s">
        <v>860</v>
      </c>
      <c r="C21" s="18">
        <v>4275.9707500000004</v>
      </c>
      <c r="D21" s="18"/>
      <c r="E21" s="135"/>
      <c r="F21" s="135"/>
      <c r="G21" s="140">
        <f>+C21+D21+E21-F21</f>
        <v>4275.9707500000004</v>
      </c>
      <c r="H21" s="18"/>
      <c r="I21" s="18"/>
      <c r="J21" s="18"/>
      <c r="K21" s="18"/>
      <c r="L21" s="18"/>
      <c r="M21" s="18"/>
      <c r="N21" s="140">
        <f t="shared" si="1"/>
        <v>0</v>
      </c>
      <c r="O21" s="141">
        <f t="shared" si="2"/>
        <v>4275.9707500000004</v>
      </c>
      <c r="P21" s="18">
        <v>-1643.1883</v>
      </c>
      <c r="Q21" s="18"/>
      <c r="R21" s="18"/>
      <c r="S21" s="144">
        <f t="shared" si="3"/>
        <v>0</v>
      </c>
      <c r="T21" s="144">
        <f t="shared" si="4"/>
        <v>-1643.1883</v>
      </c>
      <c r="U21" s="144">
        <f t="shared" si="5"/>
        <v>2632.7824500000006</v>
      </c>
    </row>
    <row r="22" spans="1:21" s="15" customFormat="1" ht="24" customHeight="1" x14ac:dyDescent="0.25">
      <c r="A22" s="16" t="s">
        <v>944</v>
      </c>
      <c r="B22" s="17" t="s">
        <v>861</v>
      </c>
      <c r="C22" s="18">
        <v>0</v>
      </c>
      <c r="D22" s="18"/>
      <c r="E22" s="135"/>
      <c r="F22" s="135"/>
      <c r="G22" s="140">
        <f>+C22+D22+E22-F22</f>
        <v>0</v>
      </c>
      <c r="H22" s="18"/>
      <c r="I22" s="18"/>
      <c r="J22" s="18"/>
      <c r="K22" s="18"/>
      <c r="L22" s="18"/>
      <c r="M22" s="18"/>
      <c r="N22" s="140">
        <f t="shared" si="1"/>
        <v>0</v>
      </c>
      <c r="O22" s="141">
        <f t="shared" si="2"/>
        <v>0</v>
      </c>
      <c r="P22" s="18">
        <v>0</v>
      </c>
      <c r="Q22" s="18"/>
      <c r="R22" s="18"/>
      <c r="S22" s="144">
        <f t="shared" si="3"/>
        <v>0</v>
      </c>
      <c r="T22" s="144">
        <f t="shared" si="4"/>
        <v>0</v>
      </c>
      <c r="U22" s="144">
        <f t="shared" si="5"/>
        <v>0</v>
      </c>
    </row>
    <row r="23" spans="1:21" s="15" customFormat="1" ht="24" customHeight="1" x14ac:dyDescent="0.25">
      <c r="A23" s="16" t="s">
        <v>945</v>
      </c>
      <c r="B23" s="17" t="s">
        <v>862</v>
      </c>
      <c r="C23" s="18">
        <v>35501.842860000004</v>
      </c>
      <c r="D23" s="18"/>
      <c r="E23" s="135"/>
      <c r="F23" s="135"/>
      <c r="G23" s="140">
        <f>+C23+D23+E23-F23</f>
        <v>35501.842860000004</v>
      </c>
      <c r="H23" s="18">
        <v>12278.1</v>
      </c>
      <c r="I23" s="18"/>
      <c r="J23" s="18"/>
      <c r="K23" s="18"/>
      <c r="L23" s="18"/>
      <c r="M23" s="18"/>
      <c r="N23" s="140">
        <f t="shared" si="1"/>
        <v>12278.1</v>
      </c>
      <c r="O23" s="141">
        <f t="shared" si="2"/>
        <v>47779.942860000003</v>
      </c>
      <c r="P23" s="18">
        <v>-30661.627499999999</v>
      </c>
      <c r="Q23" s="18"/>
      <c r="R23" s="18"/>
      <c r="S23" s="144">
        <f t="shared" si="3"/>
        <v>0</v>
      </c>
      <c r="T23" s="144">
        <f t="shared" si="4"/>
        <v>-30661.627499999999</v>
      </c>
      <c r="U23" s="144">
        <f t="shared" si="5"/>
        <v>17118.315360000004</v>
      </c>
    </row>
    <row r="24" spans="1:21" s="15" customFormat="1" ht="24" customHeight="1" x14ac:dyDescent="0.25">
      <c r="A24" s="11" t="s">
        <v>946</v>
      </c>
      <c r="B24" s="12" t="s">
        <v>120</v>
      </c>
      <c r="C24" s="13">
        <f>SUM(C25:C29)</f>
        <v>95887.62</v>
      </c>
      <c r="D24" s="13">
        <f>SUM(D25:D29)</f>
        <v>0</v>
      </c>
      <c r="E24" s="134">
        <f t="shared" ref="E24:T24" si="7">SUM(E25:E29)</f>
        <v>0</v>
      </c>
      <c r="F24" s="134">
        <f t="shared" si="7"/>
        <v>0</v>
      </c>
      <c r="G24" s="134">
        <f t="shared" si="7"/>
        <v>95887.62</v>
      </c>
      <c r="H24" s="13">
        <f t="shared" si="7"/>
        <v>0</v>
      </c>
      <c r="I24" s="13">
        <f t="shared" si="7"/>
        <v>-95887.62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0</v>
      </c>
      <c r="N24" s="134">
        <f t="shared" si="7"/>
        <v>-95887.62</v>
      </c>
      <c r="O24" s="134">
        <f t="shared" si="7"/>
        <v>0</v>
      </c>
      <c r="P24" s="13">
        <f t="shared" si="7"/>
        <v>-51087.644899999999</v>
      </c>
      <c r="Q24" s="13">
        <f t="shared" si="7"/>
        <v>51087.644899999999</v>
      </c>
      <c r="R24" s="13">
        <f t="shared" si="7"/>
        <v>0</v>
      </c>
      <c r="S24" s="134">
        <f t="shared" si="7"/>
        <v>51087.644899999999</v>
      </c>
      <c r="T24" s="134">
        <f t="shared" si="7"/>
        <v>0</v>
      </c>
      <c r="U24" s="134">
        <f>SUM(U25:U29)</f>
        <v>0</v>
      </c>
    </row>
    <row r="25" spans="1:21" s="15" customFormat="1" ht="24" customHeight="1" x14ac:dyDescent="0.25">
      <c r="A25" s="16" t="s">
        <v>947</v>
      </c>
      <c r="B25" s="17" t="s">
        <v>851</v>
      </c>
      <c r="C25" s="18">
        <v>0</v>
      </c>
      <c r="D25" s="18"/>
      <c r="E25" s="135"/>
      <c r="F25" s="135"/>
      <c r="G25" s="140">
        <f>+C25+D25+E25-F25</f>
        <v>0</v>
      </c>
      <c r="H25" s="18"/>
      <c r="I25" s="18"/>
      <c r="J25" s="18"/>
      <c r="K25" s="18"/>
      <c r="L25" s="18"/>
      <c r="M25" s="18"/>
      <c r="N25" s="140">
        <f t="shared" si="1"/>
        <v>0</v>
      </c>
      <c r="O25" s="141">
        <f t="shared" si="2"/>
        <v>0</v>
      </c>
      <c r="P25" s="18">
        <v>0</v>
      </c>
      <c r="Q25" s="18"/>
      <c r="R25" s="18"/>
      <c r="S25" s="144">
        <f t="shared" si="3"/>
        <v>0</v>
      </c>
      <c r="T25" s="144">
        <f t="shared" si="4"/>
        <v>0</v>
      </c>
      <c r="U25" s="144">
        <f t="shared" si="5"/>
        <v>0</v>
      </c>
    </row>
    <row r="26" spans="1:21" s="15" customFormat="1" ht="24" customHeight="1" x14ac:dyDescent="0.25">
      <c r="A26" s="16" t="s">
        <v>948</v>
      </c>
      <c r="B26" s="17" t="s">
        <v>852</v>
      </c>
      <c r="C26" s="18">
        <v>95887.62</v>
      </c>
      <c r="D26" s="18"/>
      <c r="E26" s="135"/>
      <c r="F26" s="135"/>
      <c r="G26" s="140">
        <f>+C26+D26+E26-F26</f>
        <v>95887.62</v>
      </c>
      <c r="H26" s="18"/>
      <c r="I26" s="18">
        <v>-95887.62</v>
      </c>
      <c r="J26" s="18"/>
      <c r="K26" s="18"/>
      <c r="L26" s="18"/>
      <c r="M26" s="18"/>
      <c r="N26" s="140">
        <f t="shared" si="1"/>
        <v>-95887.62</v>
      </c>
      <c r="O26" s="141">
        <f t="shared" si="2"/>
        <v>0</v>
      </c>
      <c r="P26" s="18">
        <v>-51087.644899999999</v>
      </c>
      <c r="Q26" s="18">
        <v>51087.644899999999</v>
      </c>
      <c r="R26" s="18"/>
      <c r="S26" s="144">
        <f>+Q26-R26</f>
        <v>51087.644899999999</v>
      </c>
      <c r="T26" s="144">
        <f>+P26+S26</f>
        <v>0</v>
      </c>
      <c r="U26" s="144">
        <f>+O26+T26</f>
        <v>0</v>
      </c>
    </row>
    <row r="27" spans="1:21" s="15" customFormat="1" ht="24" customHeight="1" x14ac:dyDescent="0.25">
      <c r="A27" s="20" t="s">
        <v>949</v>
      </c>
      <c r="B27" s="21" t="s">
        <v>950</v>
      </c>
      <c r="C27" s="18"/>
      <c r="D27" s="18"/>
      <c r="E27" s="135"/>
      <c r="F27" s="135"/>
      <c r="G27" s="140"/>
      <c r="H27" s="18"/>
      <c r="I27" s="18"/>
      <c r="J27" s="18"/>
      <c r="K27" s="18"/>
      <c r="L27" s="18"/>
      <c r="M27" s="18"/>
      <c r="N27" s="140">
        <f t="shared" si="1"/>
        <v>0</v>
      </c>
      <c r="O27" s="141">
        <f t="shared" si="2"/>
        <v>0</v>
      </c>
      <c r="P27" s="18">
        <v>0</v>
      </c>
      <c r="Q27" s="18"/>
      <c r="R27" s="18"/>
      <c r="S27" s="144">
        <f t="shared" si="3"/>
        <v>0</v>
      </c>
      <c r="T27" s="144">
        <f t="shared" si="4"/>
        <v>0</v>
      </c>
      <c r="U27" s="144"/>
    </row>
    <row r="28" spans="1:21" s="15" customFormat="1" ht="24" customHeight="1" x14ac:dyDescent="0.25">
      <c r="A28" s="16" t="s">
        <v>951</v>
      </c>
      <c r="B28" s="17" t="s">
        <v>864</v>
      </c>
      <c r="C28" s="18">
        <v>0</v>
      </c>
      <c r="D28" s="18"/>
      <c r="E28" s="135"/>
      <c r="F28" s="135"/>
      <c r="G28" s="140">
        <f>+C28+D28+E28-F28</f>
        <v>0</v>
      </c>
      <c r="H28" s="18"/>
      <c r="I28" s="18"/>
      <c r="J28" s="18"/>
      <c r="K28" s="18"/>
      <c r="L28" s="18"/>
      <c r="M28" s="18"/>
      <c r="N28" s="140">
        <f t="shared" si="1"/>
        <v>0</v>
      </c>
      <c r="O28" s="141">
        <f t="shared" si="2"/>
        <v>0</v>
      </c>
      <c r="P28" s="18">
        <v>0</v>
      </c>
      <c r="Q28" s="18"/>
      <c r="R28" s="18"/>
      <c r="S28" s="144">
        <f t="shared" si="3"/>
        <v>0</v>
      </c>
      <c r="T28" s="144">
        <f t="shared" si="4"/>
        <v>0</v>
      </c>
      <c r="U28" s="144">
        <f t="shared" si="5"/>
        <v>0</v>
      </c>
    </row>
    <row r="29" spans="1:21" s="15" customFormat="1" ht="24" customHeight="1" x14ac:dyDescent="0.25">
      <c r="A29" s="16" t="s">
        <v>952</v>
      </c>
      <c r="B29" s="17" t="s">
        <v>865</v>
      </c>
      <c r="C29" s="18">
        <v>0</v>
      </c>
      <c r="D29" s="18"/>
      <c r="E29" s="135"/>
      <c r="F29" s="135"/>
      <c r="G29" s="140">
        <f>+C29+D29+E29-F29</f>
        <v>0</v>
      </c>
      <c r="H29" s="18"/>
      <c r="I29" s="18"/>
      <c r="J29" s="18"/>
      <c r="K29" s="18"/>
      <c r="L29" s="18"/>
      <c r="M29" s="18"/>
      <c r="N29" s="140">
        <f t="shared" si="1"/>
        <v>0</v>
      </c>
      <c r="O29" s="141">
        <f t="shared" si="2"/>
        <v>0</v>
      </c>
      <c r="P29" s="18">
        <v>0</v>
      </c>
      <c r="Q29" s="18"/>
      <c r="R29" s="18"/>
      <c r="S29" s="144">
        <f t="shared" si="3"/>
        <v>0</v>
      </c>
      <c r="T29" s="144">
        <f t="shared" si="4"/>
        <v>0</v>
      </c>
      <c r="U29" s="144">
        <f t="shared" si="5"/>
        <v>0</v>
      </c>
    </row>
    <row r="30" spans="1:21" s="15" customFormat="1" ht="24" customHeight="1" x14ac:dyDescent="0.25">
      <c r="A30" s="11" t="s">
        <v>953</v>
      </c>
      <c r="B30" s="12" t="s">
        <v>124</v>
      </c>
      <c r="C30" s="13">
        <f>SUM(C31:C34)</f>
        <v>2569868.1899999995</v>
      </c>
      <c r="D30" s="13">
        <f>SUM(D31:D34)</f>
        <v>0</v>
      </c>
      <c r="E30" s="134">
        <f t="shared" ref="E30:T30" si="8">SUM(E31:E34)</f>
        <v>0</v>
      </c>
      <c r="F30" s="134">
        <f t="shared" si="8"/>
        <v>0</v>
      </c>
      <c r="G30" s="134">
        <f t="shared" si="8"/>
        <v>2569868.1899999995</v>
      </c>
      <c r="H30" s="13">
        <f t="shared" si="8"/>
        <v>120648.07216</v>
      </c>
      <c r="I30" s="13">
        <f t="shared" si="8"/>
        <v>0</v>
      </c>
      <c r="J30" s="13">
        <f t="shared" si="8"/>
        <v>0</v>
      </c>
      <c r="K30" s="13">
        <f t="shared" si="8"/>
        <v>0</v>
      </c>
      <c r="L30" s="13">
        <f t="shared" si="8"/>
        <v>0</v>
      </c>
      <c r="M30" s="13">
        <f t="shared" si="8"/>
        <v>0</v>
      </c>
      <c r="N30" s="134">
        <f t="shared" si="8"/>
        <v>120648.07216</v>
      </c>
      <c r="O30" s="134">
        <f t="shared" si="8"/>
        <v>2690516.2621599995</v>
      </c>
      <c r="P30" s="13">
        <f t="shared" si="8"/>
        <v>-660597.67500000005</v>
      </c>
      <c r="Q30" s="13">
        <f t="shared" si="8"/>
        <v>0</v>
      </c>
      <c r="R30" s="13">
        <f t="shared" si="8"/>
        <v>0</v>
      </c>
      <c r="S30" s="134">
        <f>SUM(S31:S34)</f>
        <v>0</v>
      </c>
      <c r="T30" s="134">
        <f t="shared" si="8"/>
        <v>-660597.67500000005</v>
      </c>
      <c r="U30" s="134">
        <f>SUM(U31:U34)</f>
        <v>2029918.5871599996</v>
      </c>
    </row>
    <row r="31" spans="1:21" s="15" customFormat="1" ht="24" customHeight="1" x14ac:dyDescent="0.25">
      <c r="A31" s="16" t="s">
        <v>954</v>
      </c>
      <c r="B31" s="17" t="s">
        <v>955</v>
      </c>
      <c r="C31" s="18">
        <v>2551394.3899999997</v>
      </c>
      <c r="D31" s="18"/>
      <c r="E31" s="135"/>
      <c r="F31" s="135"/>
      <c r="G31" s="140">
        <f>+C31+D31+E31-F31</f>
        <v>2551394.3899999997</v>
      </c>
      <c r="H31" s="18">
        <v>120648.07216</v>
      </c>
      <c r="I31" s="18"/>
      <c r="J31" s="18"/>
      <c r="K31" s="18"/>
      <c r="L31" s="18"/>
      <c r="M31" s="18"/>
      <c r="N31" s="140">
        <f t="shared" si="1"/>
        <v>120648.07216</v>
      </c>
      <c r="O31" s="141">
        <f t="shared" si="2"/>
        <v>2672042.4621599996</v>
      </c>
      <c r="P31" s="18">
        <v>-659617.17500000005</v>
      </c>
      <c r="Q31" s="18"/>
      <c r="R31" s="18"/>
      <c r="S31" s="144">
        <f t="shared" si="3"/>
        <v>0</v>
      </c>
      <c r="T31" s="144">
        <f t="shared" si="4"/>
        <v>-659617.17500000005</v>
      </c>
      <c r="U31" s="144">
        <f t="shared" si="5"/>
        <v>2012425.2871599996</v>
      </c>
    </row>
    <row r="32" spans="1:21" s="15" customFormat="1" ht="24" customHeight="1" x14ac:dyDescent="0.25">
      <c r="A32" s="16" t="s">
        <v>956</v>
      </c>
      <c r="B32" s="17" t="s">
        <v>866</v>
      </c>
      <c r="C32" s="18">
        <v>0</v>
      </c>
      <c r="D32" s="18"/>
      <c r="E32" s="135"/>
      <c r="F32" s="135"/>
      <c r="G32" s="140">
        <f>+C32+D32+E32-F32</f>
        <v>0</v>
      </c>
      <c r="H32" s="18"/>
      <c r="I32" s="18"/>
      <c r="J32" s="18"/>
      <c r="K32" s="18"/>
      <c r="L32" s="18"/>
      <c r="M32" s="18"/>
      <c r="N32" s="140">
        <f t="shared" si="1"/>
        <v>0</v>
      </c>
      <c r="O32" s="141">
        <f t="shared" si="2"/>
        <v>0</v>
      </c>
      <c r="P32" s="18">
        <v>0</v>
      </c>
      <c r="Q32" s="18"/>
      <c r="R32" s="18"/>
      <c r="S32" s="144">
        <f t="shared" si="3"/>
        <v>0</v>
      </c>
      <c r="T32" s="144">
        <f t="shared" si="4"/>
        <v>0</v>
      </c>
      <c r="U32" s="144">
        <f t="shared" si="5"/>
        <v>0</v>
      </c>
    </row>
    <row r="33" spans="1:21" s="15" customFormat="1" ht="24" customHeight="1" x14ac:dyDescent="0.25">
      <c r="A33" s="16" t="s">
        <v>957</v>
      </c>
      <c r="B33" s="17" t="s">
        <v>867</v>
      </c>
      <c r="C33" s="18">
        <v>0</v>
      </c>
      <c r="D33" s="18"/>
      <c r="E33" s="135"/>
      <c r="F33" s="135"/>
      <c r="G33" s="140">
        <f>+C33+D33+E33-F33</f>
        <v>0</v>
      </c>
      <c r="H33" s="18"/>
      <c r="I33" s="18"/>
      <c r="J33" s="18"/>
      <c r="K33" s="18"/>
      <c r="L33" s="18"/>
      <c r="M33" s="18"/>
      <c r="N33" s="140">
        <f t="shared" si="1"/>
        <v>0</v>
      </c>
      <c r="O33" s="141">
        <f t="shared" si="2"/>
        <v>0</v>
      </c>
      <c r="P33" s="18">
        <v>0</v>
      </c>
      <c r="Q33" s="18"/>
      <c r="R33" s="18"/>
      <c r="S33" s="144">
        <f t="shared" si="3"/>
        <v>0</v>
      </c>
      <c r="T33" s="144">
        <f t="shared" si="4"/>
        <v>0</v>
      </c>
      <c r="U33" s="144">
        <f t="shared" si="5"/>
        <v>0</v>
      </c>
    </row>
    <row r="34" spans="1:21" s="15" customFormat="1" ht="24" customHeight="1" x14ac:dyDescent="0.25">
      <c r="A34" s="16" t="s">
        <v>958</v>
      </c>
      <c r="B34" s="17" t="s">
        <v>868</v>
      </c>
      <c r="C34" s="18">
        <v>18473.8</v>
      </c>
      <c r="D34" s="18"/>
      <c r="E34" s="135"/>
      <c r="F34" s="135"/>
      <c r="G34" s="140">
        <f>+C34+D34+E34-F34</f>
        <v>18473.8</v>
      </c>
      <c r="H34" s="18"/>
      <c r="I34" s="18"/>
      <c r="J34" s="18"/>
      <c r="K34" s="18"/>
      <c r="L34" s="18"/>
      <c r="M34" s="18"/>
      <c r="N34" s="140">
        <f t="shared" si="1"/>
        <v>0</v>
      </c>
      <c r="O34" s="141">
        <f t="shared" si="2"/>
        <v>18473.8</v>
      </c>
      <c r="P34" s="18">
        <v>-980.5</v>
      </c>
      <c r="Q34" s="18"/>
      <c r="R34" s="18"/>
      <c r="S34" s="144">
        <f t="shared" si="3"/>
        <v>0</v>
      </c>
      <c r="T34" s="144">
        <f t="shared" si="4"/>
        <v>-980.5</v>
      </c>
      <c r="U34" s="144">
        <f t="shared" si="5"/>
        <v>17493.3</v>
      </c>
    </row>
    <row r="35" spans="1:21" s="15" customFormat="1" ht="24" customHeight="1" x14ac:dyDescent="0.25">
      <c r="A35" s="11" t="s">
        <v>959</v>
      </c>
      <c r="B35" s="12" t="s">
        <v>126</v>
      </c>
      <c r="C35" s="13">
        <f>SUM(C36:C38)</f>
        <v>0</v>
      </c>
      <c r="D35" s="13">
        <f>SUM(D36:D38)</f>
        <v>0</v>
      </c>
      <c r="E35" s="134">
        <f t="shared" ref="E35:T35" si="9">SUM(E36:E38)</f>
        <v>0</v>
      </c>
      <c r="F35" s="134">
        <f t="shared" si="9"/>
        <v>0</v>
      </c>
      <c r="G35" s="134">
        <f t="shared" si="9"/>
        <v>0</v>
      </c>
      <c r="H35" s="13">
        <f t="shared" si="9"/>
        <v>0</v>
      </c>
      <c r="I35" s="13">
        <f t="shared" si="9"/>
        <v>0</v>
      </c>
      <c r="J35" s="13">
        <f t="shared" si="9"/>
        <v>0</v>
      </c>
      <c r="K35" s="13">
        <f t="shared" si="9"/>
        <v>0</v>
      </c>
      <c r="L35" s="13">
        <f t="shared" si="9"/>
        <v>0</v>
      </c>
      <c r="M35" s="13">
        <f t="shared" si="9"/>
        <v>0</v>
      </c>
      <c r="N35" s="134">
        <f t="shared" si="9"/>
        <v>0</v>
      </c>
      <c r="O35" s="134">
        <f t="shared" si="9"/>
        <v>0</v>
      </c>
      <c r="P35" s="13">
        <f t="shared" si="9"/>
        <v>0</v>
      </c>
      <c r="Q35" s="13">
        <f t="shared" si="9"/>
        <v>0</v>
      </c>
      <c r="R35" s="13">
        <f t="shared" si="9"/>
        <v>0</v>
      </c>
      <c r="S35" s="134">
        <f t="shared" si="9"/>
        <v>0</v>
      </c>
      <c r="T35" s="134">
        <f t="shared" si="9"/>
        <v>0</v>
      </c>
      <c r="U35" s="134">
        <f>SUM(U36:U38)</f>
        <v>0</v>
      </c>
    </row>
    <row r="36" spans="1:21" s="15" customFormat="1" ht="24" customHeight="1" x14ac:dyDescent="0.25">
      <c r="A36" s="16" t="s">
        <v>960</v>
      </c>
      <c r="B36" s="17" t="s">
        <v>869</v>
      </c>
      <c r="C36" s="18">
        <v>0</v>
      </c>
      <c r="D36" s="18"/>
      <c r="E36" s="135"/>
      <c r="F36" s="135"/>
      <c r="G36" s="140">
        <f>+C36+D36+E36-F36</f>
        <v>0</v>
      </c>
      <c r="H36" s="18"/>
      <c r="I36" s="18"/>
      <c r="J36" s="18"/>
      <c r="K36" s="18"/>
      <c r="L36" s="18"/>
      <c r="M36" s="18"/>
      <c r="N36" s="140">
        <f t="shared" si="1"/>
        <v>0</v>
      </c>
      <c r="O36" s="141">
        <f t="shared" si="2"/>
        <v>0</v>
      </c>
      <c r="P36" s="18">
        <v>0</v>
      </c>
      <c r="Q36" s="18"/>
      <c r="R36" s="18"/>
      <c r="S36" s="144">
        <f t="shared" si="3"/>
        <v>0</v>
      </c>
      <c r="T36" s="144">
        <f t="shared" si="4"/>
        <v>0</v>
      </c>
      <c r="U36" s="144">
        <f t="shared" si="5"/>
        <v>0</v>
      </c>
    </row>
    <row r="37" spans="1:21" s="15" customFormat="1" ht="24" customHeight="1" x14ac:dyDescent="0.25">
      <c r="A37" s="16" t="s">
        <v>961</v>
      </c>
      <c r="B37" s="17" t="s">
        <v>870</v>
      </c>
      <c r="C37" s="18">
        <v>0</v>
      </c>
      <c r="D37" s="18"/>
      <c r="E37" s="135"/>
      <c r="F37" s="135"/>
      <c r="G37" s="140">
        <f>+C37+D37+E37-F37</f>
        <v>0</v>
      </c>
      <c r="H37" s="18"/>
      <c r="I37" s="18"/>
      <c r="J37" s="18"/>
      <c r="K37" s="18"/>
      <c r="L37" s="18"/>
      <c r="M37" s="18"/>
      <c r="N37" s="140">
        <f t="shared" si="1"/>
        <v>0</v>
      </c>
      <c r="O37" s="141">
        <f t="shared" si="2"/>
        <v>0</v>
      </c>
      <c r="P37" s="18">
        <v>0</v>
      </c>
      <c r="Q37" s="18"/>
      <c r="R37" s="18"/>
      <c r="S37" s="144">
        <f t="shared" si="3"/>
        <v>0</v>
      </c>
      <c r="T37" s="144">
        <f t="shared" si="4"/>
        <v>0</v>
      </c>
      <c r="U37" s="144">
        <f t="shared" si="5"/>
        <v>0</v>
      </c>
    </row>
    <row r="38" spans="1:21" s="15" customFormat="1" ht="24" customHeight="1" x14ac:dyDescent="0.25">
      <c r="A38" s="16" t="s">
        <v>962</v>
      </c>
      <c r="B38" s="17" t="s">
        <v>871</v>
      </c>
      <c r="C38" s="18">
        <v>0</v>
      </c>
      <c r="D38" s="18"/>
      <c r="E38" s="135"/>
      <c r="F38" s="135"/>
      <c r="G38" s="140">
        <f>+C38+D38+E38-F38</f>
        <v>0</v>
      </c>
      <c r="H38" s="18"/>
      <c r="I38" s="18"/>
      <c r="J38" s="18"/>
      <c r="K38" s="18"/>
      <c r="L38" s="18"/>
      <c r="M38" s="18"/>
      <c r="N38" s="140">
        <f t="shared" si="1"/>
        <v>0</v>
      </c>
      <c r="O38" s="141">
        <f t="shared" si="2"/>
        <v>0</v>
      </c>
      <c r="P38" s="18">
        <v>0</v>
      </c>
      <c r="Q38" s="18"/>
      <c r="R38" s="18"/>
      <c r="S38" s="144">
        <f t="shared" si="3"/>
        <v>0</v>
      </c>
      <c r="T38" s="144">
        <f t="shared" si="4"/>
        <v>0</v>
      </c>
      <c r="U38" s="144">
        <f t="shared" si="5"/>
        <v>0</v>
      </c>
    </row>
    <row r="39" spans="1:21" s="15" customFormat="1" ht="24" customHeight="1" x14ac:dyDescent="0.25">
      <c r="A39" s="11" t="s">
        <v>963</v>
      </c>
      <c r="B39" s="12" t="s">
        <v>128</v>
      </c>
      <c r="C39" s="13">
        <f>SUM(C40:C41)</f>
        <v>0</v>
      </c>
      <c r="D39" s="13">
        <f>SUM(D40:D41)</f>
        <v>0</v>
      </c>
      <c r="E39" s="134">
        <f t="shared" ref="E39:U39" si="10">SUM(E40:E41)</f>
        <v>0</v>
      </c>
      <c r="F39" s="134">
        <f t="shared" si="10"/>
        <v>0</v>
      </c>
      <c r="G39" s="134">
        <f t="shared" si="10"/>
        <v>0</v>
      </c>
      <c r="H39" s="13">
        <f t="shared" si="10"/>
        <v>0</v>
      </c>
      <c r="I39" s="13">
        <f t="shared" si="10"/>
        <v>0</v>
      </c>
      <c r="J39" s="13">
        <f t="shared" si="10"/>
        <v>0</v>
      </c>
      <c r="K39" s="13">
        <f t="shared" si="10"/>
        <v>0</v>
      </c>
      <c r="L39" s="13">
        <f t="shared" si="10"/>
        <v>0</v>
      </c>
      <c r="M39" s="13">
        <f t="shared" si="10"/>
        <v>0</v>
      </c>
      <c r="N39" s="134">
        <f t="shared" si="10"/>
        <v>0</v>
      </c>
      <c r="O39" s="134">
        <f t="shared" si="10"/>
        <v>0</v>
      </c>
      <c r="P39" s="13">
        <f t="shared" si="10"/>
        <v>0</v>
      </c>
      <c r="Q39" s="13">
        <f t="shared" si="10"/>
        <v>0</v>
      </c>
      <c r="R39" s="13">
        <f t="shared" si="10"/>
        <v>0</v>
      </c>
      <c r="S39" s="134">
        <f t="shared" si="10"/>
        <v>0</v>
      </c>
      <c r="T39" s="134">
        <f t="shared" si="10"/>
        <v>0</v>
      </c>
      <c r="U39" s="134">
        <f t="shared" si="10"/>
        <v>0</v>
      </c>
    </row>
    <row r="40" spans="1:21" s="15" customFormat="1" ht="24" customHeight="1" x14ac:dyDescent="0.25">
      <c r="A40" s="16" t="s">
        <v>964</v>
      </c>
      <c r="B40" s="17" t="s">
        <v>872</v>
      </c>
      <c r="C40" s="18">
        <v>0</v>
      </c>
      <c r="D40" s="18"/>
      <c r="E40" s="135"/>
      <c r="F40" s="135"/>
      <c r="G40" s="140">
        <f>+C40+D40+E40-F40</f>
        <v>0</v>
      </c>
      <c r="H40" s="18"/>
      <c r="I40" s="18"/>
      <c r="J40" s="18"/>
      <c r="K40" s="18"/>
      <c r="L40" s="18"/>
      <c r="M40" s="18"/>
      <c r="N40" s="140">
        <f t="shared" si="1"/>
        <v>0</v>
      </c>
      <c r="O40" s="141">
        <f t="shared" si="2"/>
        <v>0</v>
      </c>
      <c r="P40" s="18">
        <v>0</v>
      </c>
      <c r="Q40" s="18"/>
      <c r="R40" s="18"/>
      <c r="S40" s="144">
        <f t="shared" si="3"/>
        <v>0</v>
      </c>
      <c r="T40" s="144">
        <f t="shared" si="4"/>
        <v>0</v>
      </c>
      <c r="U40" s="144">
        <f t="shared" si="5"/>
        <v>0</v>
      </c>
    </row>
    <row r="41" spans="1:21" s="15" customFormat="1" ht="24" customHeight="1" x14ac:dyDescent="0.25">
      <c r="A41" s="16" t="s">
        <v>965</v>
      </c>
      <c r="B41" s="17" t="s">
        <v>873</v>
      </c>
      <c r="C41" s="18">
        <v>0</v>
      </c>
      <c r="D41" s="18"/>
      <c r="E41" s="135"/>
      <c r="F41" s="135"/>
      <c r="G41" s="140">
        <f>+C41+D41+E41-F41</f>
        <v>0</v>
      </c>
      <c r="H41" s="18"/>
      <c r="I41" s="18"/>
      <c r="J41" s="18"/>
      <c r="K41" s="18"/>
      <c r="L41" s="18"/>
      <c r="M41" s="18"/>
      <c r="N41" s="140">
        <f t="shared" si="1"/>
        <v>0</v>
      </c>
      <c r="O41" s="141">
        <f t="shared" si="2"/>
        <v>0</v>
      </c>
      <c r="P41" s="18">
        <v>0</v>
      </c>
      <c r="Q41" s="18"/>
      <c r="R41" s="18"/>
      <c r="S41" s="144">
        <f t="shared" si="3"/>
        <v>0</v>
      </c>
      <c r="T41" s="144">
        <f t="shared" si="4"/>
        <v>0</v>
      </c>
      <c r="U41" s="144">
        <f t="shared" si="5"/>
        <v>0</v>
      </c>
    </row>
    <row r="42" spans="1:21" s="15" customFormat="1" ht="24" customHeight="1" x14ac:dyDescent="0.25">
      <c r="A42" s="11" t="s">
        <v>966</v>
      </c>
      <c r="B42" s="12" t="s">
        <v>130</v>
      </c>
      <c r="C42" s="13">
        <f>SUM(C43:C44)</f>
        <v>0</v>
      </c>
      <c r="D42" s="13">
        <f>SUM(D43:D44)</f>
        <v>0</v>
      </c>
      <c r="E42" s="134">
        <f t="shared" ref="E42:U42" si="11">SUM(E43:E44)</f>
        <v>0</v>
      </c>
      <c r="F42" s="134">
        <f t="shared" si="11"/>
        <v>0</v>
      </c>
      <c r="G42" s="134">
        <f t="shared" si="11"/>
        <v>0</v>
      </c>
      <c r="H42" s="13">
        <f t="shared" si="11"/>
        <v>0</v>
      </c>
      <c r="I42" s="13">
        <f t="shared" si="11"/>
        <v>0</v>
      </c>
      <c r="J42" s="13">
        <f t="shared" si="11"/>
        <v>0</v>
      </c>
      <c r="K42" s="13">
        <f t="shared" si="11"/>
        <v>0</v>
      </c>
      <c r="L42" s="13">
        <f t="shared" si="11"/>
        <v>0</v>
      </c>
      <c r="M42" s="13">
        <f t="shared" si="11"/>
        <v>0</v>
      </c>
      <c r="N42" s="134">
        <f t="shared" si="11"/>
        <v>0</v>
      </c>
      <c r="O42" s="134">
        <f t="shared" si="11"/>
        <v>0</v>
      </c>
      <c r="P42" s="13">
        <f t="shared" si="11"/>
        <v>0</v>
      </c>
      <c r="Q42" s="13">
        <f t="shared" si="11"/>
        <v>0</v>
      </c>
      <c r="R42" s="13">
        <f t="shared" si="11"/>
        <v>0</v>
      </c>
      <c r="S42" s="134">
        <f t="shared" si="11"/>
        <v>0</v>
      </c>
      <c r="T42" s="134">
        <f t="shared" si="11"/>
        <v>0</v>
      </c>
      <c r="U42" s="134">
        <f t="shared" si="11"/>
        <v>0</v>
      </c>
    </row>
    <row r="43" spans="1:21" s="15" customFormat="1" ht="24" customHeight="1" x14ac:dyDescent="0.25">
      <c r="A43" s="16" t="s">
        <v>967</v>
      </c>
      <c r="B43" s="17" t="s">
        <v>872</v>
      </c>
      <c r="C43" s="18">
        <v>0</v>
      </c>
      <c r="D43" s="18"/>
      <c r="E43" s="135"/>
      <c r="F43" s="135"/>
      <c r="G43" s="140">
        <f t="shared" si="6"/>
        <v>0</v>
      </c>
      <c r="H43" s="18"/>
      <c r="I43" s="18"/>
      <c r="J43" s="18"/>
      <c r="K43" s="18"/>
      <c r="L43" s="18"/>
      <c r="M43" s="18"/>
      <c r="N43" s="140">
        <f t="shared" si="1"/>
        <v>0</v>
      </c>
      <c r="O43" s="141">
        <f t="shared" si="2"/>
        <v>0</v>
      </c>
      <c r="P43" s="18">
        <v>0</v>
      </c>
      <c r="Q43" s="18"/>
      <c r="R43" s="18"/>
      <c r="S43" s="144">
        <f t="shared" ref="S43:S44" si="12">+P43+Q43-R43</f>
        <v>0</v>
      </c>
      <c r="T43" s="144">
        <f t="shared" si="4"/>
        <v>0</v>
      </c>
      <c r="U43" s="144">
        <f t="shared" si="5"/>
        <v>0</v>
      </c>
    </row>
    <row r="44" spans="1:21" s="15" customFormat="1" ht="24" customHeight="1" x14ac:dyDescent="0.25">
      <c r="A44" s="16" t="s">
        <v>968</v>
      </c>
      <c r="B44" s="17" t="s">
        <v>873</v>
      </c>
      <c r="C44" s="18">
        <v>0</v>
      </c>
      <c r="D44" s="18"/>
      <c r="E44" s="135"/>
      <c r="F44" s="135"/>
      <c r="G44" s="140">
        <f t="shared" si="6"/>
        <v>0</v>
      </c>
      <c r="H44" s="18"/>
      <c r="I44" s="18"/>
      <c r="J44" s="18"/>
      <c r="K44" s="18"/>
      <c r="L44" s="18"/>
      <c r="M44" s="18"/>
      <c r="N44" s="140">
        <f t="shared" si="1"/>
        <v>0</v>
      </c>
      <c r="O44" s="141">
        <f t="shared" si="2"/>
        <v>0</v>
      </c>
      <c r="P44" s="18">
        <v>0</v>
      </c>
      <c r="Q44" s="18"/>
      <c r="R44" s="18"/>
      <c r="S44" s="144">
        <f t="shared" si="12"/>
        <v>0</v>
      </c>
      <c r="T44" s="144">
        <f t="shared" si="4"/>
        <v>0</v>
      </c>
      <c r="U44" s="144">
        <f t="shared" si="5"/>
        <v>0</v>
      </c>
    </row>
    <row r="45" spans="1:21" s="15" customFormat="1" ht="24" customHeight="1" x14ac:dyDescent="0.25">
      <c r="A45" s="11" t="s">
        <v>969</v>
      </c>
      <c r="B45" s="12" t="s">
        <v>874</v>
      </c>
      <c r="C45" s="13">
        <f>SUM(C46:C49)</f>
        <v>18351.664580000001</v>
      </c>
      <c r="D45" s="13">
        <f>SUM(D46:D49)</f>
        <v>0</v>
      </c>
      <c r="E45" s="134">
        <f t="shared" ref="E45:U45" si="13">SUM(E46:E49)</f>
        <v>0</v>
      </c>
      <c r="F45" s="134">
        <f t="shared" si="13"/>
        <v>0</v>
      </c>
      <c r="G45" s="134">
        <f t="shared" si="13"/>
        <v>18351.664580000001</v>
      </c>
      <c r="H45" s="13">
        <f t="shared" si="13"/>
        <v>1529.82456</v>
      </c>
      <c r="I45" s="13">
        <f t="shared" si="13"/>
        <v>0</v>
      </c>
      <c r="J45" s="13">
        <f t="shared" si="13"/>
        <v>0</v>
      </c>
      <c r="K45" s="13">
        <f t="shared" si="13"/>
        <v>0</v>
      </c>
      <c r="L45" s="13">
        <f t="shared" si="13"/>
        <v>0</v>
      </c>
      <c r="M45" s="13">
        <f t="shared" si="13"/>
        <v>0</v>
      </c>
      <c r="N45" s="134">
        <f t="shared" si="13"/>
        <v>1529.82456</v>
      </c>
      <c r="O45" s="134">
        <f t="shared" si="13"/>
        <v>19881.489140000001</v>
      </c>
      <c r="P45" s="13">
        <f t="shared" si="13"/>
        <v>0</v>
      </c>
      <c r="Q45" s="13">
        <f t="shared" si="13"/>
        <v>0</v>
      </c>
      <c r="R45" s="13">
        <f t="shared" si="13"/>
        <v>0</v>
      </c>
      <c r="S45" s="134">
        <f t="shared" si="13"/>
        <v>0</v>
      </c>
      <c r="T45" s="134">
        <f t="shared" si="13"/>
        <v>0</v>
      </c>
      <c r="U45" s="134">
        <f t="shared" si="13"/>
        <v>19881.489140000001</v>
      </c>
    </row>
    <row r="46" spans="1:21" s="15" customFormat="1" ht="24" customHeight="1" x14ac:dyDescent="0.25">
      <c r="A46" s="16" t="s">
        <v>970</v>
      </c>
      <c r="B46" s="17" t="s">
        <v>875</v>
      </c>
      <c r="C46" s="18">
        <v>0</v>
      </c>
      <c r="D46" s="18"/>
      <c r="E46" s="135"/>
      <c r="F46" s="135"/>
      <c r="G46" s="140">
        <f>+C46+D46+E46-F46</f>
        <v>0</v>
      </c>
      <c r="H46" s="18"/>
      <c r="I46" s="18"/>
      <c r="J46" s="18"/>
      <c r="K46" s="18"/>
      <c r="L46" s="18"/>
      <c r="M46" s="18"/>
      <c r="N46" s="140">
        <f t="shared" si="1"/>
        <v>0</v>
      </c>
      <c r="O46" s="141">
        <f t="shared" si="2"/>
        <v>0</v>
      </c>
      <c r="P46" s="18">
        <v>0</v>
      </c>
      <c r="Q46" s="18"/>
      <c r="R46" s="18"/>
      <c r="S46" s="144">
        <f t="shared" ref="S46:S54" si="14">+Q46-R46</f>
        <v>0</v>
      </c>
      <c r="T46" s="144">
        <f t="shared" si="4"/>
        <v>0</v>
      </c>
      <c r="U46" s="144">
        <f t="shared" si="5"/>
        <v>0</v>
      </c>
    </row>
    <row r="47" spans="1:21" s="15" customFormat="1" ht="24" customHeight="1" x14ac:dyDescent="0.25">
      <c r="A47" s="16" t="s">
        <v>971</v>
      </c>
      <c r="B47" s="17" t="s">
        <v>876</v>
      </c>
      <c r="C47" s="18">
        <v>0</v>
      </c>
      <c r="D47" s="18"/>
      <c r="E47" s="135"/>
      <c r="F47" s="135"/>
      <c r="G47" s="140">
        <f>+C47+D47+E47-F47</f>
        <v>0</v>
      </c>
      <c r="H47" s="18"/>
      <c r="I47" s="18"/>
      <c r="J47" s="18"/>
      <c r="K47" s="18"/>
      <c r="L47" s="18"/>
      <c r="M47" s="18"/>
      <c r="N47" s="140">
        <f t="shared" si="1"/>
        <v>0</v>
      </c>
      <c r="O47" s="141">
        <f t="shared" si="2"/>
        <v>0</v>
      </c>
      <c r="P47" s="18">
        <v>0</v>
      </c>
      <c r="Q47" s="18"/>
      <c r="R47" s="18"/>
      <c r="S47" s="144">
        <f t="shared" si="14"/>
        <v>0</v>
      </c>
      <c r="T47" s="144">
        <f t="shared" si="4"/>
        <v>0</v>
      </c>
      <c r="U47" s="144">
        <f t="shared" si="5"/>
        <v>0</v>
      </c>
    </row>
    <row r="48" spans="1:21" s="15" customFormat="1" ht="24" customHeight="1" x14ac:dyDescent="0.25">
      <c r="A48" s="16" t="s">
        <v>972</v>
      </c>
      <c r="B48" s="17" t="s">
        <v>877</v>
      </c>
      <c r="C48" s="18">
        <v>18351.664580000001</v>
      </c>
      <c r="D48" s="18"/>
      <c r="E48" s="135"/>
      <c r="F48" s="135"/>
      <c r="G48" s="140">
        <f>+C48+D48+E48-F48</f>
        <v>18351.664580000001</v>
      </c>
      <c r="H48" s="18">
        <v>1529.82456</v>
      </c>
      <c r="I48" s="18"/>
      <c r="J48" s="18"/>
      <c r="K48" s="18"/>
      <c r="L48" s="18"/>
      <c r="M48" s="18"/>
      <c r="N48" s="140">
        <f t="shared" si="1"/>
        <v>1529.82456</v>
      </c>
      <c r="O48" s="141">
        <f t="shared" si="2"/>
        <v>19881.489140000001</v>
      </c>
      <c r="P48" s="18">
        <v>0</v>
      </c>
      <c r="Q48" s="18"/>
      <c r="R48" s="18"/>
      <c r="S48" s="144">
        <f t="shared" si="14"/>
        <v>0</v>
      </c>
      <c r="T48" s="144">
        <f t="shared" si="4"/>
        <v>0</v>
      </c>
      <c r="U48" s="144">
        <f t="shared" si="5"/>
        <v>19881.489140000001</v>
      </c>
    </row>
    <row r="49" spans="1:24" ht="24" customHeight="1" x14ac:dyDescent="0.25">
      <c r="A49" s="16" t="s">
        <v>973</v>
      </c>
      <c r="B49" s="17" t="s">
        <v>878</v>
      </c>
      <c r="C49" s="18">
        <v>0</v>
      </c>
      <c r="D49" s="18"/>
      <c r="E49" s="135"/>
      <c r="F49" s="135"/>
      <c r="G49" s="140">
        <f>+C49+D49+E49-F49</f>
        <v>0</v>
      </c>
      <c r="H49" s="18"/>
      <c r="I49" s="18"/>
      <c r="J49" s="18"/>
      <c r="K49" s="18"/>
      <c r="L49" s="18"/>
      <c r="M49" s="18"/>
      <c r="N49" s="140">
        <f t="shared" si="1"/>
        <v>0</v>
      </c>
      <c r="O49" s="141">
        <f t="shared" si="2"/>
        <v>0</v>
      </c>
      <c r="P49" s="18">
        <v>0</v>
      </c>
      <c r="Q49" s="18"/>
      <c r="R49" s="18"/>
      <c r="S49" s="144">
        <f t="shared" si="14"/>
        <v>0</v>
      </c>
      <c r="T49" s="144">
        <f t="shared" si="4"/>
        <v>0</v>
      </c>
      <c r="U49" s="144">
        <f t="shared" si="5"/>
        <v>0</v>
      </c>
    </row>
    <row r="50" spans="1:24" ht="24" customHeight="1" x14ac:dyDescent="0.25">
      <c r="A50" s="11" t="s">
        <v>974</v>
      </c>
      <c r="B50" s="12" t="s">
        <v>134</v>
      </c>
      <c r="C50" s="13">
        <f>SUM(C51:C54)</f>
        <v>0</v>
      </c>
      <c r="D50" s="13">
        <f>SUM(D51:D54)</f>
        <v>0</v>
      </c>
      <c r="E50" s="134">
        <f t="shared" ref="E50:T50" si="15">SUM(E51:E54)</f>
        <v>0</v>
      </c>
      <c r="F50" s="134">
        <f t="shared" si="15"/>
        <v>0</v>
      </c>
      <c r="G50" s="134">
        <f t="shared" si="15"/>
        <v>0</v>
      </c>
      <c r="H50" s="13">
        <f t="shared" si="15"/>
        <v>0</v>
      </c>
      <c r="I50" s="13">
        <f t="shared" si="15"/>
        <v>0</v>
      </c>
      <c r="J50" s="13">
        <f t="shared" si="15"/>
        <v>0</v>
      </c>
      <c r="K50" s="13">
        <f t="shared" si="15"/>
        <v>0</v>
      </c>
      <c r="L50" s="13">
        <f t="shared" si="15"/>
        <v>0</v>
      </c>
      <c r="M50" s="13">
        <f t="shared" si="15"/>
        <v>0</v>
      </c>
      <c r="N50" s="134">
        <f t="shared" si="15"/>
        <v>0</v>
      </c>
      <c r="O50" s="134">
        <f t="shared" si="15"/>
        <v>0</v>
      </c>
      <c r="P50" s="13">
        <f t="shared" si="15"/>
        <v>0</v>
      </c>
      <c r="Q50" s="13">
        <f t="shared" si="15"/>
        <v>0</v>
      </c>
      <c r="R50" s="13">
        <f t="shared" si="15"/>
        <v>0</v>
      </c>
      <c r="S50" s="134">
        <f t="shared" si="15"/>
        <v>0</v>
      </c>
      <c r="T50" s="134">
        <f t="shared" si="15"/>
        <v>0</v>
      </c>
      <c r="U50" s="134">
        <f>SUM(U51:U54)</f>
        <v>0</v>
      </c>
    </row>
    <row r="51" spans="1:24" ht="24" customHeight="1" x14ac:dyDescent="0.25">
      <c r="A51" s="16" t="s">
        <v>975</v>
      </c>
      <c r="B51" s="17" t="s">
        <v>879</v>
      </c>
      <c r="C51" s="18">
        <v>0</v>
      </c>
      <c r="D51" s="18"/>
      <c r="E51" s="135"/>
      <c r="F51" s="135"/>
      <c r="G51" s="140">
        <f t="shared" si="6"/>
        <v>0</v>
      </c>
      <c r="H51" s="18"/>
      <c r="I51" s="18"/>
      <c r="J51" s="18"/>
      <c r="K51" s="18"/>
      <c r="L51" s="18"/>
      <c r="M51" s="18"/>
      <c r="N51" s="140">
        <f t="shared" si="1"/>
        <v>0</v>
      </c>
      <c r="O51" s="141">
        <f t="shared" si="2"/>
        <v>0</v>
      </c>
      <c r="P51" s="18">
        <v>0</v>
      </c>
      <c r="Q51" s="18"/>
      <c r="R51" s="18"/>
      <c r="S51" s="144">
        <f t="shared" si="14"/>
        <v>0</v>
      </c>
      <c r="T51" s="144">
        <f t="shared" si="4"/>
        <v>0</v>
      </c>
      <c r="U51" s="144">
        <f t="shared" si="5"/>
        <v>0</v>
      </c>
    </row>
    <row r="52" spans="1:24" ht="24" customHeight="1" x14ac:dyDescent="0.25">
      <c r="A52" s="16" t="s">
        <v>976</v>
      </c>
      <c r="B52" s="17" t="s">
        <v>880</v>
      </c>
      <c r="C52" s="18">
        <v>0</v>
      </c>
      <c r="D52" s="18"/>
      <c r="E52" s="135"/>
      <c r="F52" s="135"/>
      <c r="G52" s="140">
        <f t="shared" si="6"/>
        <v>0</v>
      </c>
      <c r="H52" s="18"/>
      <c r="I52" s="18"/>
      <c r="J52" s="18"/>
      <c r="K52" s="18"/>
      <c r="L52" s="18"/>
      <c r="M52" s="18"/>
      <c r="N52" s="140">
        <f t="shared" si="1"/>
        <v>0</v>
      </c>
      <c r="O52" s="141">
        <f t="shared" si="2"/>
        <v>0</v>
      </c>
      <c r="P52" s="18">
        <v>0</v>
      </c>
      <c r="Q52" s="18"/>
      <c r="R52" s="18"/>
      <c r="S52" s="144">
        <f t="shared" si="14"/>
        <v>0</v>
      </c>
      <c r="T52" s="144">
        <f t="shared" si="4"/>
        <v>0</v>
      </c>
      <c r="U52" s="144">
        <f t="shared" si="5"/>
        <v>0</v>
      </c>
    </row>
    <row r="53" spans="1:24" ht="24" customHeight="1" x14ac:dyDescent="0.25">
      <c r="A53" s="16" t="s">
        <v>977</v>
      </c>
      <c r="B53" s="17" t="s">
        <v>881</v>
      </c>
      <c r="C53" s="18">
        <v>0</v>
      </c>
      <c r="D53" s="18"/>
      <c r="E53" s="135"/>
      <c r="F53" s="135"/>
      <c r="G53" s="140">
        <f t="shared" si="6"/>
        <v>0</v>
      </c>
      <c r="H53" s="18"/>
      <c r="I53" s="18"/>
      <c r="J53" s="18"/>
      <c r="K53" s="18"/>
      <c r="L53" s="18"/>
      <c r="M53" s="18"/>
      <c r="N53" s="140">
        <f t="shared" si="1"/>
        <v>0</v>
      </c>
      <c r="O53" s="141">
        <f t="shared" si="2"/>
        <v>0</v>
      </c>
      <c r="P53" s="18">
        <v>0</v>
      </c>
      <c r="Q53" s="18"/>
      <c r="R53" s="18"/>
      <c r="S53" s="144">
        <f t="shared" si="14"/>
        <v>0</v>
      </c>
      <c r="T53" s="144">
        <f t="shared" si="4"/>
        <v>0</v>
      </c>
      <c r="U53" s="144">
        <f t="shared" si="5"/>
        <v>0</v>
      </c>
    </row>
    <row r="54" spans="1:24" ht="24" customHeight="1" x14ac:dyDescent="0.25">
      <c r="A54" s="16" t="s">
        <v>978</v>
      </c>
      <c r="B54" s="17" t="s">
        <v>874</v>
      </c>
      <c r="C54" s="18">
        <v>0</v>
      </c>
      <c r="D54" s="18"/>
      <c r="E54" s="135"/>
      <c r="F54" s="135"/>
      <c r="G54" s="140">
        <f t="shared" si="6"/>
        <v>0</v>
      </c>
      <c r="H54" s="18"/>
      <c r="I54" s="18"/>
      <c r="J54" s="18"/>
      <c r="K54" s="18"/>
      <c r="L54" s="18"/>
      <c r="M54" s="18"/>
      <c r="N54" s="140">
        <f t="shared" si="1"/>
        <v>0</v>
      </c>
      <c r="O54" s="141">
        <f t="shared" si="2"/>
        <v>0</v>
      </c>
      <c r="P54" s="18">
        <v>0</v>
      </c>
      <c r="Q54" s="18"/>
      <c r="R54" s="18"/>
      <c r="S54" s="144">
        <f t="shared" si="14"/>
        <v>0</v>
      </c>
      <c r="T54" s="144">
        <f t="shared" si="4"/>
        <v>0</v>
      </c>
      <c r="U54" s="144">
        <f t="shared" si="5"/>
        <v>0</v>
      </c>
    </row>
    <row r="55" spans="1:24" s="1" customFormat="1" ht="24" customHeight="1" x14ac:dyDescent="0.25">
      <c r="A55" s="155" t="s">
        <v>882</v>
      </c>
      <c r="B55" s="155"/>
      <c r="C55" s="22">
        <f t="shared" ref="C55:U55" si="16">C11+C24+C30+C35+C39+C42+C45+C50</f>
        <v>4314303.7654099995</v>
      </c>
      <c r="D55" s="22">
        <f t="shared" si="16"/>
        <v>0</v>
      </c>
      <c r="E55" s="136">
        <f t="shared" si="16"/>
        <v>0</v>
      </c>
      <c r="F55" s="136">
        <f t="shared" si="16"/>
        <v>0</v>
      </c>
      <c r="G55" s="136">
        <f t="shared" si="16"/>
        <v>4314303.7654099995</v>
      </c>
      <c r="H55" s="22">
        <f t="shared" si="16"/>
        <v>244381.44738999999</v>
      </c>
      <c r="I55" s="22">
        <f t="shared" si="16"/>
        <v>-95887.62</v>
      </c>
      <c r="J55" s="22">
        <f t="shared" si="16"/>
        <v>0</v>
      </c>
      <c r="K55" s="22">
        <f t="shared" si="16"/>
        <v>0</v>
      </c>
      <c r="L55" s="22">
        <f t="shared" si="16"/>
        <v>0</v>
      </c>
      <c r="M55" s="22">
        <f t="shared" si="16"/>
        <v>0</v>
      </c>
      <c r="N55" s="136">
        <f t="shared" si="16"/>
        <v>148493.82738999999</v>
      </c>
      <c r="O55" s="136">
        <f t="shared" si="16"/>
        <v>4462797.5927999998</v>
      </c>
      <c r="P55" s="22">
        <f t="shared" si="16"/>
        <v>-1455194.5751</v>
      </c>
      <c r="Q55" s="22">
        <f t="shared" si="16"/>
        <v>51087.644899999999</v>
      </c>
      <c r="R55" s="22">
        <f t="shared" si="16"/>
        <v>56791.437140000002</v>
      </c>
      <c r="S55" s="136">
        <f t="shared" si="16"/>
        <v>-5703.7922400000025</v>
      </c>
      <c r="T55" s="136">
        <f t="shared" si="16"/>
        <v>-1460898.3673400001</v>
      </c>
      <c r="U55" s="136">
        <f t="shared" si="16"/>
        <v>3001899.2254599999</v>
      </c>
      <c r="V55" s="23"/>
      <c r="W55" s="2"/>
      <c r="X55" s="2"/>
    </row>
    <row r="56" spans="1:24" s="10" customFormat="1" ht="20.25" customHeight="1" x14ac:dyDescent="0.25">
      <c r="A56" s="5" t="s">
        <v>979</v>
      </c>
      <c r="B56" s="6" t="s">
        <v>883</v>
      </c>
      <c r="C56" s="7"/>
      <c r="D56" s="8"/>
      <c r="E56" s="133"/>
      <c r="F56" s="133"/>
      <c r="G56" s="133"/>
      <c r="H56" s="8"/>
      <c r="I56" s="8"/>
      <c r="J56" s="8"/>
      <c r="K56" s="8"/>
      <c r="L56" s="8"/>
      <c r="M56" s="8"/>
      <c r="N56" s="133"/>
      <c r="O56" s="133"/>
      <c r="P56" s="8"/>
      <c r="Q56" s="8"/>
      <c r="R56" s="8"/>
      <c r="S56" s="133"/>
      <c r="T56" s="133"/>
      <c r="U56" s="143"/>
      <c r="V56" s="9"/>
      <c r="W56" s="9"/>
      <c r="X56" s="9"/>
    </row>
    <row r="57" spans="1:24" ht="24" customHeight="1" x14ac:dyDescent="0.25">
      <c r="A57" s="11" t="s">
        <v>980</v>
      </c>
      <c r="B57" s="12" t="s">
        <v>884</v>
      </c>
      <c r="C57" s="13">
        <f>SUM(C58:C69)</f>
        <v>0</v>
      </c>
      <c r="D57" s="13">
        <f t="shared" ref="D57:T57" si="17">SUM(D58:D69)</f>
        <v>0</v>
      </c>
      <c r="E57" s="134">
        <f t="shared" si="17"/>
        <v>0</v>
      </c>
      <c r="F57" s="134">
        <f t="shared" si="17"/>
        <v>0</v>
      </c>
      <c r="G57" s="134">
        <f t="shared" si="17"/>
        <v>0</v>
      </c>
      <c r="H57" s="13">
        <f t="shared" si="17"/>
        <v>0</v>
      </c>
      <c r="I57" s="13">
        <f t="shared" si="17"/>
        <v>0</v>
      </c>
      <c r="J57" s="13">
        <f t="shared" si="17"/>
        <v>0</v>
      </c>
      <c r="K57" s="13">
        <f t="shared" si="17"/>
        <v>0</v>
      </c>
      <c r="L57" s="13">
        <f t="shared" si="17"/>
        <v>0</v>
      </c>
      <c r="M57" s="13">
        <f t="shared" si="17"/>
        <v>0</v>
      </c>
      <c r="N57" s="134">
        <f t="shared" si="17"/>
        <v>0</v>
      </c>
      <c r="O57" s="134">
        <f t="shared" si="17"/>
        <v>0</v>
      </c>
      <c r="P57" s="13">
        <f t="shared" si="17"/>
        <v>0</v>
      </c>
      <c r="Q57" s="13">
        <f t="shared" si="17"/>
        <v>0</v>
      </c>
      <c r="R57" s="13">
        <f t="shared" si="17"/>
        <v>0</v>
      </c>
      <c r="S57" s="134">
        <f t="shared" si="17"/>
        <v>0</v>
      </c>
      <c r="T57" s="134">
        <f t="shared" si="17"/>
        <v>0</v>
      </c>
      <c r="U57" s="134">
        <f>SUM(U58:U69)</f>
        <v>0</v>
      </c>
    </row>
    <row r="58" spans="1:24" ht="24" customHeight="1" x14ac:dyDescent="0.25">
      <c r="A58" s="16" t="s">
        <v>981</v>
      </c>
      <c r="B58" s="17" t="s">
        <v>851</v>
      </c>
      <c r="C58" s="18"/>
      <c r="D58" s="18"/>
      <c r="E58" s="135"/>
      <c r="F58" s="135"/>
      <c r="G58" s="140">
        <f t="shared" ref="G58:G90" si="18">+C58+D58+E58-F58</f>
        <v>0</v>
      </c>
      <c r="H58" s="18"/>
      <c r="I58" s="18"/>
      <c r="J58" s="18"/>
      <c r="K58" s="18"/>
      <c r="L58" s="18"/>
      <c r="M58" s="18"/>
      <c r="N58" s="140"/>
      <c r="O58" s="141">
        <f t="shared" ref="O58:O90" si="19">+G58+N58</f>
        <v>0</v>
      </c>
      <c r="P58" s="18"/>
      <c r="Q58" s="18"/>
      <c r="R58" s="18"/>
      <c r="S58" s="144">
        <f t="shared" ref="S58:S77" si="20">+Q58-R58</f>
        <v>0</v>
      </c>
      <c r="T58" s="144">
        <f t="shared" ref="T58:T90" si="21">+P58+S58</f>
        <v>0</v>
      </c>
      <c r="U58" s="144">
        <f t="shared" ref="U58:U90" si="22">+O58+T58</f>
        <v>0</v>
      </c>
    </row>
    <row r="59" spans="1:24" ht="24" customHeight="1" x14ac:dyDescent="0.25">
      <c r="A59" s="16" t="s">
        <v>982</v>
      </c>
      <c r="B59" s="17" t="s">
        <v>852</v>
      </c>
      <c r="C59" s="18"/>
      <c r="D59" s="18"/>
      <c r="E59" s="135"/>
      <c r="F59" s="135"/>
      <c r="G59" s="140">
        <f t="shared" si="18"/>
        <v>0</v>
      </c>
      <c r="H59" s="18"/>
      <c r="I59" s="18"/>
      <c r="J59" s="18"/>
      <c r="K59" s="18"/>
      <c r="L59" s="18"/>
      <c r="M59" s="18"/>
      <c r="N59" s="140"/>
      <c r="O59" s="141">
        <f t="shared" si="19"/>
        <v>0</v>
      </c>
      <c r="P59" s="18"/>
      <c r="Q59" s="18"/>
      <c r="R59" s="18"/>
      <c r="S59" s="144">
        <f t="shared" si="20"/>
        <v>0</v>
      </c>
      <c r="T59" s="144">
        <f t="shared" si="21"/>
        <v>0</v>
      </c>
      <c r="U59" s="144">
        <f t="shared" si="22"/>
        <v>0</v>
      </c>
    </row>
    <row r="60" spans="1:24" ht="24" customHeight="1" x14ac:dyDescent="0.25">
      <c r="A60" s="16" t="s">
        <v>983</v>
      </c>
      <c r="B60" s="17" t="s">
        <v>853</v>
      </c>
      <c r="C60" s="18"/>
      <c r="D60" s="18"/>
      <c r="E60" s="135"/>
      <c r="F60" s="135"/>
      <c r="G60" s="140">
        <f t="shared" si="18"/>
        <v>0</v>
      </c>
      <c r="H60" s="18"/>
      <c r="I60" s="18"/>
      <c r="J60" s="18"/>
      <c r="K60" s="18"/>
      <c r="L60" s="18"/>
      <c r="M60" s="18"/>
      <c r="N60" s="140"/>
      <c r="O60" s="141">
        <f t="shared" si="19"/>
        <v>0</v>
      </c>
      <c r="P60" s="18"/>
      <c r="Q60" s="18"/>
      <c r="R60" s="18"/>
      <c r="S60" s="144">
        <f t="shared" si="20"/>
        <v>0</v>
      </c>
      <c r="T60" s="144">
        <f t="shared" si="21"/>
        <v>0</v>
      </c>
      <c r="U60" s="144">
        <f t="shared" si="22"/>
        <v>0</v>
      </c>
    </row>
    <row r="61" spans="1:24" ht="24" customHeight="1" x14ac:dyDescent="0.25">
      <c r="A61" s="16" t="s">
        <v>984</v>
      </c>
      <c r="B61" s="17" t="s">
        <v>854</v>
      </c>
      <c r="C61" s="18"/>
      <c r="D61" s="18"/>
      <c r="E61" s="135"/>
      <c r="F61" s="135"/>
      <c r="G61" s="140">
        <f t="shared" si="18"/>
        <v>0</v>
      </c>
      <c r="H61" s="18"/>
      <c r="I61" s="18"/>
      <c r="J61" s="18"/>
      <c r="K61" s="18"/>
      <c r="L61" s="18"/>
      <c r="M61" s="18"/>
      <c r="N61" s="140"/>
      <c r="O61" s="141">
        <f t="shared" si="19"/>
        <v>0</v>
      </c>
      <c r="P61" s="18"/>
      <c r="Q61" s="18"/>
      <c r="R61" s="18"/>
      <c r="S61" s="144">
        <f t="shared" si="20"/>
        <v>0</v>
      </c>
      <c r="T61" s="144">
        <f t="shared" si="21"/>
        <v>0</v>
      </c>
      <c r="U61" s="144">
        <f t="shared" si="22"/>
        <v>0</v>
      </c>
    </row>
    <row r="62" spans="1:24" ht="24" customHeight="1" x14ac:dyDescent="0.25">
      <c r="A62" s="16" t="s">
        <v>985</v>
      </c>
      <c r="B62" s="17" t="s">
        <v>855</v>
      </c>
      <c r="C62" s="18"/>
      <c r="D62" s="18"/>
      <c r="E62" s="135"/>
      <c r="F62" s="135"/>
      <c r="G62" s="140">
        <f t="shared" si="18"/>
        <v>0</v>
      </c>
      <c r="H62" s="18"/>
      <c r="I62" s="18"/>
      <c r="J62" s="18"/>
      <c r="K62" s="18"/>
      <c r="L62" s="18"/>
      <c r="M62" s="18"/>
      <c r="N62" s="140"/>
      <c r="O62" s="141">
        <f t="shared" si="19"/>
        <v>0</v>
      </c>
      <c r="P62" s="18"/>
      <c r="Q62" s="18"/>
      <c r="R62" s="18"/>
      <c r="S62" s="144">
        <f t="shared" si="20"/>
        <v>0</v>
      </c>
      <c r="T62" s="144">
        <f t="shared" si="21"/>
        <v>0</v>
      </c>
      <c r="U62" s="144">
        <f t="shared" si="22"/>
        <v>0</v>
      </c>
    </row>
    <row r="63" spans="1:24" ht="24" customHeight="1" x14ac:dyDescent="0.25">
      <c r="A63" s="16" t="s">
        <v>986</v>
      </c>
      <c r="B63" s="17" t="s">
        <v>856</v>
      </c>
      <c r="C63" s="18"/>
      <c r="D63" s="18"/>
      <c r="E63" s="135"/>
      <c r="F63" s="135"/>
      <c r="G63" s="140">
        <f t="shared" si="18"/>
        <v>0</v>
      </c>
      <c r="H63" s="18"/>
      <c r="I63" s="18"/>
      <c r="J63" s="18"/>
      <c r="K63" s="18"/>
      <c r="L63" s="18"/>
      <c r="M63" s="18"/>
      <c r="N63" s="140"/>
      <c r="O63" s="141">
        <f t="shared" si="19"/>
        <v>0</v>
      </c>
      <c r="P63" s="18"/>
      <c r="Q63" s="18"/>
      <c r="R63" s="18"/>
      <c r="S63" s="144">
        <f t="shared" si="20"/>
        <v>0</v>
      </c>
      <c r="T63" s="144">
        <f t="shared" si="21"/>
        <v>0</v>
      </c>
      <c r="U63" s="144">
        <f t="shared" si="22"/>
        <v>0</v>
      </c>
    </row>
    <row r="64" spans="1:24" ht="24" customHeight="1" x14ac:dyDescent="0.25">
      <c r="A64" s="16" t="s">
        <v>987</v>
      </c>
      <c r="B64" s="17" t="s">
        <v>857</v>
      </c>
      <c r="C64" s="18"/>
      <c r="D64" s="18"/>
      <c r="E64" s="135"/>
      <c r="F64" s="135"/>
      <c r="G64" s="140">
        <f t="shared" si="18"/>
        <v>0</v>
      </c>
      <c r="H64" s="18"/>
      <c r="I64" s="18"/>
      <c r="J64" s="18"/>
      <c r="K64" s="18"/>
      <c r="L64" s="18"/>
      <c r="M64" s="18"/>
      <c r="N64" s="140"/>
      <c r="O64" s="141">
        <f t="shared" si="19"/>
        <v>0</v>
      </c>
      <c r="P64" s="18"/>
      <c r="Q64" s="18"/>
      <c r="R64" s="18"/>
      <c r="S64" s="144">
        <f t="shared" si="20"/>
        <v>0</v>
      </c>
      <c r="T64" s="144">
        <f t="shared" si="21"/>
        <v>0</v>
      </c>
      <c r="U64" s="144">
        <f t="shared" si="22"/>
        <v>0</v>
      </c>
    </row>
    <row r="65" spans="1:21" s="15" customFormat="1" ht="24" customHeight="1" x14ac:dyDescent="0.25">
      <c r="A65" s="16" t="s">
        <v>988</v>
      </c>
      <c r="B65" s="17" t="s">
        <v>858</v>
      </c>
      <c r="C65" s="18"/>
      <c r="D65" s="18"/>
      <c r="E65" s="135"/>
      <c r="F65" s="135"/>
      <c r="G65" s="140">
        <f t="shared" si="18"/>
        <v>0</v>
      </c>
      <c r="H65" s="18"/>
      <c r="I65" s="18"/>
      <c r="J65" s="18"/>
      <c r="K65" s="18"/>
      <c r="L65" s="18"/>
      <c r="M65" s="18"/>
      <c r="N65" s="140"/>
      <c r="O65" s="141">
        <f t="shared" si="19"/>
        <v>0</v>
      </c>
      <c r="P65" s="18"/>
      <c r="Q65" s="18"/>
      <c r="R65" s="18"/>
      <c r="S65" s="144">
        <f t="shared" si="20"/>
        <v>0</v>
      </c>
      <c r="T65" s="144">
        <f t="shared" si="21"/>
        <v>0</v>
      </c>
      <c r="U65" s="144">
        <f t="shared" si="22"/>
        <v>0</v>
      </c>
    </row>
    <row r="66" spans="1:21" s="15" customFormat="1" ht="24" customHeight="1" x14ac:dyDescent="0.25">
      <c r="A66" s="16" t="s">
        <v>989</v>
      </c>
      <c r="B66" s="17" t="s">
        <v>859</v>
      </c>
      <c r="C66" s="18"/>
      <c r="D66" s="18"/>
      <c r="E66" s="135"/>
      <c r="F66" s="135"/>
      <c r="G66" s="140">
        <f t="shared" si="18"/>
        <v>0</v>
      </c>
      <c r="H66" s="18"/>
      <c r="I66" s="18"/>
      <c r="J66" s="18"/>
      <c r="K66" s="18"/>
      <c r="L66" s="18"/>
      <c r="M66" s="18"/>
      <c r="N66" s="140"/>
      <c r="O66" s="141">
        <f t="shared" si="19"/>
        <v>0</v>
      </c>
      <c r="P66" s="18"/>
      <c r="Q66" s="18"/>
      <c r="R66" s="18"/>
      <c r="S66" s="144">
        <f t="shared" si="20"/>
        <v>0</v>
      </c>
      <c r="T66" s="144">
        <f t="shared" si="21"/>
        <v>0</v>
      </c>
      <c r="U66" s="144">
        <f t="shared" si="22"/>
        <v>0</v>
      </c>
    </row>
    <row r="67" spans="1:21" s="15" customFormat="1" ht="24" customHeight="1" x14ac:dyDescent="0.25">
      <c r="A67" s="16" t="s">
        <v>990</v>
      </c>
      <c r="B67" s="17" t="s">
        <v>860</v>
      </c>
      <c r="C67" s="18"/>
      <c r="D67" s="18"/>
      <c r="E67" s="135"/>
      <c r="F67" s="135"/>
      <c r="G67" s="140">
        <f t="shared" si="18"/>
        <v>0</v>
      </c>
      <c r="H67" s="18"/>
      <c r="I67" s="18"/>
      <c r="J67" s="18"/>
      <c r="K67" s="18"/>
      <c r="L67" s="18"/>
      <c r="M67" s="18"/>
      <c r="N67" s="140"/>
      <c r="O67" s="141">
        <f t="shared" si="19"/>
        <v>0</v>
      </c>
      <c r="P67" s="18"/>
      <c r="Q67" s="18"/>
      <c r="R67" s="18"/>
      <c r="S67" s="144">
        <f t="shared" si="20"/>
        <v>0</v>
      </c>
      <c r="T67" s="144">
        <f t="shared" si="21"/>
        <v>0</v>
      </c>
      <c r="U67" s="144">
        <f t="shared" si="22"/>
        <v>0</v>
      </c>
    </row>
    <row r="68" spans="1:21" s="15" customFormat="1" ht="24" customHeight="1" x14ac:dyDescent="0.25">
      <c r="A68" s="16" t="s">
        <v>991</v>
      </c>
      <c r="B68" s="17" t="s">
        <v>861</v>
      </c>
      <c r="C68" s="18"/>
      <c r="D68" s="18"/>
      <c r="E68" s="135"/>
      <c r="F68" s="135"/>
      <c r="G68" s="140">
        <f t="shared" si="18"/>
        <v>0</v>
      </c>
      <c r="H68" s="18"/>
      <c r="I68" s="18"/>
      <c r="J68" s="18"/>
      <c r="K68" s="18"/>
      <c r="L68" s="18"/>
      <c r="M68" s="18"/>
      <c r="N68" s="140"/>
      <c r="O68" s="141">
        <f t="shared" si="19"/>
        <v>0</v>
      </c>
      <c r="P68" s="18"/>
      <c r="Q68" s="18"/>
      <c r="R68" s="18"/>
      <c r="S68" s="144">
        <f t="shared" si="20"/>
        <v>0</v>
      </c>
      <c r="T68" s="144">
        <f t="shared" si="21"/>
        <v>0</v>
      </c>
      <c r="U68" s="144">
        <f t="shared" si="22"/>
        <v>0</v>
      </c>
    </row>
    <row r="69" spans="1:21" s="15" customFormat="1" ht="24" customHeight="1" x14ac:dyDescent="0.25">
      <c r="A69" s="16" t="s">
        <v>992</v>
      </c>
      <c r="B69" s="17" t="s">
        <v>862</v>
      </c>
      <c r="C69" s="18"/>
      <c r="D69" s="18"/>
      <c r="E69" s="135"/>
      <c r="F69" s="135"/>
      <c r="G69" s="140">
        <f t="shared" si="18"/>
        <v>0</v>
      </c>
      <c r="H69" s="18"/>
      <c r="I69" s="18"/>
      <c r="J69" s="18"/>
      <c r="K69" s="18"/>
      <c r="L69" s="18"/>
      <c r="M69" s="18"/>
      <c r="N69" s="140"/>
      <c r="O69" s="141">
        <f t="shared" si="19"/>
        <v>0</v>
      </c>
      <c r="P69" s="18"/>
      <c r="Q69" s="18"/>
      <c r="R69" s="18"/>
      <c r="S69" s="144">
        <f t="shared" si="20"/>
        <v>0</v>
      </c>
      <c r="T69" s="144">
        <f t="shared" si="21"/>
        <v>0</v>
      </c>
      <c r="U69" s="144">
        <f t="shared" si="22"/>
        <v>0</v>
      </c>
    </row>
    <row r="70" spans="1:21" s="15" customFormat="1" ht="24" customHeight="1" x14ac:dyDescent="0.25">
      <c r="A70" s="11" t="s">
        <v>993</v>
      </c>
      <c r="B70" s="12" t="s">
        <v>863</v>
      </c>
      <c r="C70" s="13">
        <f>SUM(C71:C72)</f>
        <v>0</v>
      </c>
      <c r="D70" s="13">
        <f t="shared" ref="D70:T70" si="23">SUM(D71:D72)</f>
        <v>0</v>
      </c>
      <c r="E70" s="134">
        <f t="shared" si="23"/>
        <v>0</v>
      </c>
      <c r="F70" s="134">
        <f t="shared" si="23"/>
        <v>0</v>
      </c>
      <c r="G70" s="134">
        <f t="shared" si="23"/>
        <v>0</v>
      </c>
      <c r="H70" s="13">
        <f t="shared" si="23"/>
        <v>0</v>
      </c>
      <c r="I70" s="13">
        <f t="shared" si="23"/>
        <v>0</v>
      </c>
      <c r="J70" s="13">
        <f t="shared" si="23"/>
        <v>0</v>
      </c>
      <c r="K70" s="13">
        <f t="shared" si="23"/>
        <v>0</v>
      </c>
      <c r="L70" s="13">
        <f t="shared" si="23"/>
        <v>0</v>
      </c>
      <c r="M70" s="13">
        <f t="shared" si="23"/>
        <v>0</v>
      </c>
      <c r="N70" s="134">
        <f t="shared" si="23"/>
        <v>0</v>
      </c>
      <c r="O70" s="134">
        <f t="shared" si="23"/>
        <v>0</v>
      </c>
      <c r="P70" s="13">
        <f t="shared" si="23"/>
        <v>0</v>
      </c>
      <c r="Q70" s="13">
        <f t="shared" si="23"/>
        <v>0</v>
      </c>
      <c r="R70" s="13">
        <f t="shared" si="23"/>
        <v>0</v>
      </c>
      <c r="S70" s="134">
        <f t="shared" si="23"/>
        <v>0</v>
      </c>
      <c r="T70" s="134">
        <f t="shared" si="23"/>
        <v>0</v>
      </c>
      <c r="U70" s="134">
        <f>SUM(U71:U72)</f>
        <v>0</v>
      </c>
    </row>
    <row r="71" spans="1:21" s="15" customFormat="1" ht="24" customHeight="1" x14ac:dyDescent="0.25">
      <c r="A71" s="16" t="s">
        <v>994</v>
      </c>
      <c r="B71" s="17" t="s">
        <v>864</v>
      </c>
      <c r="C71" s="18"/>
      <c r="D71" s="18"/>
      <c r="E71" s="135"/>
      <c r="F71" s="135"/>
      <c r="G71" s="140">
        <f t="shared" si="18"/>
        <v>0</v>
      </c>
      <c r="H71" s="18"/>
      <c r="I71" s="18"/>
      <c r="J71" s="18"/>
      <c r="K71" s="18"/>
      <c r="L71" s="18"/>
      <c r="M71" s="18"/>
      <c r="N71" s="140"/>
      <c r="O71" s="141">
        <f t="shared" si="19"/>
        <v>0</v>
      </c>
      <c r="P71" s="18"/>
      <c r="Q71" s="18"/>
      <c r="R71" s="18"/>
      <c r="S71" s="144">
        <f t="shared" si="20"/>
        <v>0</v>
      </c>
      <c r="T71" s="144">
        <f t="shared" si="21"/>
        <v>0</v>
      </c>
      <c r="U71" s="144">
        <f t="shared" si="22"/>
        <v>0</v>
      </c>
    </row>
    <row r="72" spans="1:21" s="15" customFormat="1" ht="24" customHeight="1" x14ac:dyDescent="0.25">
      <c r="A72" s="16" t="s">
        <v>995</v>
      </c>
      <c r="B72" s="17" t="s">
        <v>865</v>
      </c>
      <c r="C72" s="18"/>
      <c r="D72" s="18"/>
      <c r="E72" s="135"/>
      <c r="F72" s="135"/>
      <c r="G72" s="140">
        <f t="shared" si="18"/>
        <v>0</v>
      </c>
      <c r="H72" s="18"/>
      <c r="I72" s="18"/>
      <c r="J72" s="18"/>
      <c r="K72" s="18"/>
      <c r="L72" s="18"/>
      <c r="M72" s="18"/>
      <c r="N72" s="140"/>
      <c r="O72" s="141">
        <f t="shared" si="19"/>
        <v>0</v>
      </c>
      <c r="P72" s="18"/>
      <c r="Q72" s="18"/>
      <c r="R72" s="18"/>
      <c r="S72" s="144">
        <f t="shared" si="20"/>
        <v>0</v>
      </c>
      <c r="T72" s="144">
        <f t="shared" si="21"/>
        <v>0</v>
      </c>
      <c r="U72" s="144">
        <f t="shared" si="22"/>
        <v>0</v>
      </c>
    </row>
    <row r="73" spans="1:21" s="15" customFormat="1" ht="24" customHeight="1" x14ac:dyDescent="0.25">
      <c r="A73" s="11" t="s">
        <v>996</v>
      </c>
      <c r="B73" s="12" t="s">
        <v>880</v>
      </c>
      <c r="C73" s="13">
        <f>SUM(C74:C77)</f>
        <v>0</v>
      </c>
      <c r="D73" s="13">
        <f t="shared" ref="D73:T73" si="24">SUM(D74:D77)</f>
        <v>0</v>
      </c>
      <c r="E73" s="134">
        <f t="shared" si="24"/>
        <v>0</v>
      </c>
      <c r="F73" s="134">
        <f t="shared" si="24"/>
        <v>0</v>
      </c>
      <c r="G73" s="134">
        <f t="shared" si="24"/>
        <v>0</v>
      </c>
      <c r="H73" s="13">
        <f t="shared" si="24"/>
        <v>0</v>
      </c>
      <c r="I73" s="13">
        <f t="shared" si="24"/>
        <v>0</v>
      </c>
      <c r="J73" s="13">
        <f t="shared" si="24"/>
        <v>0</v>
      </c>
      <c r="K73" s="13">
        <f t="shared" si="24"/>
        <v>0</v>
      </c>
      <c r="L73" s="13">
        <f t="shared" si="24"/>
        <v>0</v>
      </c>
      <c r="M73" s="13">
        <f t="shared" si="24"/>
        <v>0</v>
      </c>
      <c r="N73" s="134">
        <f t="shared" si="24"/>
        <v>0</v>
      </c>
      <c r="O73" s="134">
        <f t="shared" si="24"/>
        <v>0</v>
      </c>
      <c r="P73" s="13">
        <f t="shared" si="24"/>
        <v>0</v>
      </c>
      <c r="Q73" s="13">
        <f t="shared" si="24"/>
        <v>0</v>
      </c>
      <c r="R73" s="13">
        <f t="shared" si="24"/>
        <v>0</v>
      </c>
      <c r="S73" s="134">
        <f t="shared" si="24"/>
        <v>0</v>
      </c>
      <c r="T73" s="134">
        <f t="shared" si="24"/>
        <v>0</v>
      </c>
      <c r="U73" s="134">
        <f>SUM(U74:U77)</f>
        <v>0</v>
      </c>
    </row>
    <row r="74" spans="1:21" s="15" customFormat="1" ht="24" customHeight="1" x14ac:dyDescent="0.25">
      <c r="A74" s="16" t="s">
        <v>997</v>
      </c>
      <c r="B74" s="17" t="s">
        <v>955</v>
      </c>
      <c r="C74" s="18"/>
      <c r="D74" s="18"/>
      <c r="E74" s="135"/>
      <c r="F74" s="135"/>
      <c r="G74" s="140">
        <f t="shared" si="18"/>
        <v>0</v>
      </c>
      <c r="H74" s="18"/>
      <c r="I74" s="18"/>
      <c r="J74" s="18"/>
      <c r="K74" s="18"/>
      <c r="L74" s="18"/>
      <c r="M74" s="18"/>
      <c r="N74" s="140"/>
      <c r="O74" s="141">
        <f t="shared" si="19"/>
        <v>0</v>
      </c>
      <c r="P74" s="18"/>
      <c r="Q74" s="18"/>
      <c r="R74" s="18"/>
      <c r="S74" s="144">
        <f t="shared" si="20"/>
        <v>0</v>
      </c>
      <c r="T74" s="144">
        <f t="shared" si="21"/>
        <v>0</v>
      </c>
      <c r="U74" s="144">
        <f t="shared" si="22"/>
        <v>0</v>
      </c>
    </row>
    <row r="75" spans="1:21" s="15" customFormat="1" ht="24" customHeight="1" x14ac:dyDescent="0.25">
      <c r="A75" s="16" t="s">
        <v>998</v>
      </c>
      <c r="B75" s="17" t="s">
        <v>866</v>
      </c>
      <c r="C75" s="18"/>
      <c r="D75" s="18"/>
      <c r="E75" s="135"/>
      <c r="F75" s="135"/>
      <c r="G75" s="140">
        <f t="shared" si="18"/>
        <v>0</v>
      </c>
      <c r="H75" s="18"/>
      <c r="I75" s="18"/>
      <c r="J75" s="18"/>
      <c r="K75" s="18"/>
      <c r="L75" s="18"/>
      <c r="M75" s="18"/>
      <c r="N75" s="140"/>
      <c r="O75" s="141">
        <f t="shared" si="19"/>
        <v>0</v>
      </c>
      <c r="P75" s="18"/>
      <c r="Q75" s="18"/>
      <c r="R75" s="18"/>
      <c r="S75" s="144">
        <f t="shared" si="20"/>
        <v>0</v>
      </c>
      <c r="T75" s="144">
        <f t="shared" si="21"/>
        <v>0</v>
      </c>
      <c r="U75" s="144">
        <f t="shared" si="22"/>
        <v>0</v>
      </c>
    </row>
    <row r="76" spans="1:21" s="15" customFormat="1" ht="24" customHeight="1" x14ac:dyDescent="0.25">
      <c r="A76" s="16" t="s">
        <v>999</v>
      </c>
      <c r="B76" s="17" t="s">
        <v>867</v>
      </c>
      <c r="C76" s="18"/>
      <c r="D76" s="18"/>
      <c r="E76" s="135"/>
      <c r="F76" s="135"/>
      <c r="G76" s="140">
        <f t="shared" si="18"/>
        <v>0</v>
      </c>
      <c r="H76" s="18"/>
      <c r="I76" s="18"/>
      <c r="J76" s="18"/>
      <c r="K76" s="18"/>
      <c r="L76" s="18"/>
      <c r="M76" s="18"/>
      <c r="N76" s="140"/>
      <c r="O76" s="141">
        <f t="shared" si="19"/>
        <v>0</v>
      </c>
      <c r="P76" s="18"/>
      <c r="Q76" s="18"/>
      <c r="R76" s="18"/>
      <c r="S76" s="144">
        <f t="shared" si="20"/>
        <v>0</v>
      </c>
      <c r="T76" s="144">
        <f t="shared" si="21"/>
        <v>0</v>
      </c>
      <c r="U76" s="144">
        <f t="shared" si="22"/>
        <v>0</v>
      </c>
    </row>
    <row r="77" spans="1:21" s="15" customFormat="1" ht="24" customHeight="1" x14ac:dyDescent="0.25">
      <c r="A77" s="16" t="s">
        <v>1000</v>
      </c>
      <c r="B77" s="17" t="s">
        <v>868</v>
      </c>
      <c r="C77" s="18"/>
      <c r="D77" s="18"/>
      <c r="E77" s="135"/>
      <c r="F77" s="135"/>
      <c r="G77" s="140">
        <f t="shared" si="18"/>
        <v>0</v>
      </c>
      <c r="H77" s="18"/>
      <c r="I77" s="18"/>
      <c r="J77" s="18"/>
      <c r="K77" s="18"/>
      <c r="L77" s="18"/>
      <c r="M77" s="18"/>
      <c r="N77" s="140"/>
      <c r="O77" s="141">
        <f t="shared" si="19"/>
        <v>0</v>
      </c>
      <c r="P77" s="18"/>
      <c r="Q77" s="18"/>
      <c r="R77" s="18"/>
      <c r="S77" s="144">
        <f t="shared" si="20"/>
        <v>0</v>
      </c>
      <c r="T77" s="144">
        <f t="shared" si="21"/>
        <v>0</v>
      </c>
      <c r="U77" s="144">
        <f t="shared" si="22"/>
        <v>0</v>
      </c>
    </row>
    <row r="78" spans="1:21" s="15" customFormat="1" ht="24" customHeight="1" x14ac:dyDescent="0.25">
      <c r="A78" s="11" t="s">
        <v>1001</v>
      </c>
      <c r="B78" s="12" t="s">
        <v>885</v>
      </c>
      <c r="C78" s="13">
        <f>SUM(C79:C80)</f>
        <v>0</v>
      </c>
      <c r="D78" s="13">
        <f t="shared" ref="D78:U78" si="25">SUM(D79:D80)</f>
        <v>0</v>
      </c>
      <c r="E78" s="134">
        <f t="shared" si="25"/>
        <v>0</v>
      </c>
      <c r="F78" s="134">
        <f t="shared" si="25"/>
        <v>0</v>
      </c>
      <c r="G78" s="134">
        <f t="shared" si="25"/>
        <v>0</v>
      </c>
      <c r="H78" s="13">
        <f t="shared" si="25"/>
        <v>0</v>
      </c>
      <c r="I78" s="13">
        <f t="shared" si="25"/>
        <v>0</v>
      </c>
      <c r="J78" s="13">
        <f t="shared" si="25"/>
        <v>0</v>
      </c>
      <c r="K78" s="13">
        <f t="shared" si="25"/>
        <v>0</v>
      </c>
      <c r="L78" s="13">
        <f t="shared" si="25"/>
        <v>0</v>
      </c>
      <c r="M78" s="13">
        <f t="shared" si="25"/>
        <v>0</v>
      </c>
      <c r="N78" s="134">
        <f t="shared" si="25"/>
        <v>0</v>
      </c>
      <c r="O78" s="134">
        <f t="shared" si="25"/>
        <v>0</v>
      </c>
      <c r="P78" s="13">
        <f t="shared" si="25"/>
        <v>0</v>
      </c>
      <c r="Q78" s="13">
        <f t="shared" si="25"/>
        <v>0</v>
      </c>
      <c r="R78" s="13">
        <f t="shared" si="25"/>
        <v>0</v>
      </c>
      <c r="S78" s="134">
        <f t="shared" si="25"/>
        <v>0</v>
      </c>
      <c r="T78" s="134">
        <f t="shared" si="25"/>
        <v>0</v>
      </c>
      <c r="U78" s="134">
        <f t="shared" si="25"/>
        <v>0</v>
      </c>
    </row>
    <row r="79" spans="1:21" s="15" customFormat="1" ht="24" customHeight="1" x14ac:dyDescent="0.25">
      <c r="A79" s="16" t="s">
        <v>1002</v>
      </c>
      <c r="B79" s="17" t="s">
        <v>872</v>
      </c>
      <c r="C79" s="18"/>
      <c r="D79" s="18"/>
      <c r="E79" s="135"/>
      <c r="F79" s="135"/>
      <c r="G79" s="140">
        <f t="shared" si="18"/>
        <v>0</v>
      </c>
      <c r="H79" s="18"/>
      <c r="I79" s="18"/>
      <c r="J79" s="18"/>
      <c r="K79" s="18"/>
      <c r="L79" s="18"/>
      <c r="M79" s="18"/>
      <c r="N79" s="140"/>
      <c r="O79" s="141">
        <f t="shared" si="19"/>
        <v>0</v>
      </c>
      <c r="P79" s="18"/>
      <c r="Q79" s="18"/>
      <c r="R79" s="18"/>
      <c r="S79" s="144">
        <f t="shared" ref="S79:S80" si="26">+P79+Q79-R79</f>
        <v>0</v>
      </c>
      <c r="T79" s="144">
        <f t="shared" si="21"/>
        <v>0</v>
      </c>
      <c r="U79" s="144">
        <f t="shared" si="22"/>
        <v>0</v>
      </c>
    </row>
    <row r="80" spans="1:21" s="15" customFormat="1" ht="24" customHeight="1" x14ac:dyDescent="0.25">
      <c r="A80" s="16" t="s">
        <v>1003</v>
      </c>
      <c r="B80" s="17" t="s">
        <v>873</v>
      </c>
      <c r="C80" s="18"/>
      <c r="D80" s="18"/>
      <c r="E80" s="135"/>
      <c r="F80" s="135"/>
      <c r="G80" s="140">
        <f t="shared" si="18"/>
        <v>0</v>
      </c>
      <c r="H80" s="18"/>
      <c r="I80" s="18"/>
      <c r="J80" s="18"/>
      <c r="K80" s="18"/>
      <c r="L80" s="18"/>
      <c r="M80" s="18"/>
      <c r="N80" s="140"/>
      <c r="O80" s="141">
        <f t="shared" si="19"/>
        <v>0</v>
      </c>
      <c r="P80" s="18"/>
      <c r="Q80" s="18"/>
      <c r="R80" s="18"/>
      <c r="S80" s="144">
        <f t="shared" si="26"/>
        <v>0</v>
      </c>
      <c r="T80" s="144">
        <f t="shared" si="21"/>
        <v>0</v>
      </c>
      <c r="U80" s="144">
        <f t="shared" si="22"/>
        <v>0</v>
      </c>
    </row>
    <row r="81" spans="1:24" ht="24" customHeight="1" x14ac:dyDescent="0.25">
      <c r="A81" s="11" t="s">
        <v>1004</v>
      </c>
      <c r="B81" s="12" t="s">
        <v>874</v>
      </c>
      <c r="C81" s="13">
        <f>SUM(C82:C85)</f>
        <v>0</v>
      </c>
      <c r="D81" s="13">
        <f t="shared" ref="D81:U81" si="27">SUM(D82:D85)</f>
        <v>0</v>
      </c>
      <c r="E81" s="134">
        <f t="shared" si="27"/>
        <v>0</v>
      </c>
      <c r="F81" s="134">
        <f t="shared" si="27"/>
        <v>0</v>
      </c>
      <c r="G81" s="134">
        <f t="shared" si="27"/>
        <v>0</v>
      </c>
      <c r="H81" s="13">
        <f t="shared" si="27"/>
        <v>0</v>
      </c>
      <c r="I81" s="13">
        <f t="shared" si="27"/>
        <v>0</v>
      </c>
      <c r="J81" s="13">
        <f t="shared" si="27"/>
        <v>0</v>
      </c>
      <c r="K81" s="13">
        <f t="shared" si="27"/>
        <v>0</v>
      </c>
      <c r="L81" s="13">
        <f t="shared" si="27"/>
        <v>0</v>
      </c>
      <c r="M81" s="13">
        <f t="shared" si="27"/>
        <v>0</v>
      </c>
      <c r="N81" s="134">
        <f t="shared" si="27"/>
        <v>0</v>
      </c>
      <c r="O81" s="134">
        <f t="shared" si="27"/>
        <v>0</v>
      </c>
      <c r="P81" s="13">
        <f t="shared" si="27"/>
        <v>0</v>
      </c>
      <c r="Q81" s="13">
        <f t="shared" si="27"/>
        <v>0</v>
      </c>
      <c r="R81" s="13">
        <f t="shared" si="27"/>
        <v>0</v>
      </c>
      <c r="S81" s="134">
        <f t="shared" si="27"/>
        <v>0</v>
      </c>
      <c r="T81" s="134">
        <f t="shared" si="27"/>
        <v>0</v>
      </c>
      <c r="U81" s="134">
        <f t="shared" si="27"/>
        <v>0</v>
      </c>
    </row>
    <row r="82" spans="1:24" ht="24" customHeight="1" x14ac:dyDescent="0.25">
      <c r="A82" s="16" t="s">
        <v>1005</v>
      </c>
      <c r="B82" s="17" t="s">
        <v>875</v>
      </c>
      <c r="C82" s="18"/>
      <c r="D82" s="18"/>
      <c r="E82" s="135"/>
      <c r="F82" s="135"/>
      <c r="G82" s="140">
        <f t="shared" si="18"/>
        <v>0</v>
      </c>
      <c r="H82" s="18"/>
      <c r="I82" s="18"/>
      <c r="J82" s="18"/>
      <c r="K82" s="18"/>
      <c r="L82" s="18"/>
      <c r="M82" s="18"/>
      <c r="N82" s="140"/>
      <c r="O82" s="141">
        <f t="shared" si="19"/>
        <v>0</v>
      </c>
      <c r="P82" s="18"/>
      <c r="Q82" s="18"/>
      <c r="R82" s="18"/>
      <c r="S82" s="144">
        <f t="shared" ref="S82:S90" si="28">+Q82-R82</f>
        <v>0</v>
      </c>
      <c r="T82" s="144">
        <f t="shared" si="21"/>
        <v>0</v>
      </c>
      <c r="U82" s="144">
        <f t="shared" si="22"/>
        <v>0</v>
      </c>
    </row>
    <row r="83" spans="1:24" ht="24" customHeight="1" x14ac:dyDescent="0.25">
      <c r="A83" s="16" t="s">
        <v>1006</v>
      </c>
      <c r="B83" s="17" t="s">
        <v>876</v>
      </c>
      <c r="C83" s="18"/>
      <c r="D83" s="18"/>
      <c r="E83" s="135"/>
      <c r="F83" s="135"/>
      <c r="G83" s="140">
        <f t="shared" si="18"/>
        <v>0</v>
      </c>
      <c r="H83" s="18"/>
      <c r="I83" s="18"/>
      <c r="J83" s="18"/>
      <c r="K83" s="18"/>
      <c r="L83" s="18"/>
      <c r="M83" s="18"/>
      <c r="N83" s="140"/>
      <c r="O83" s="141">
        <f t="shared" si="19"/>
        <v>0</v>
      </c>
      <c r="P83" s="18"/>
      <c r="Q83" s="18"/>
      <c r="R83" s="18"/>
      <c r="S83" s="144">
        <f t="shared" si="28"/>
        <v>0</v>
      </c>
      <c r="T83" s="144">
        <f t="shared" si="21"/>
        <v>0</v>
      </c>
      <c r="U83" s="144">
        <f t="shared" si="22"/>
        <v>0</v>
      </c>
    </row>
    <row r="84" spans="1:24" ht="24" customHeight="1" x14ac:dyDescent="0.25">
      <c r="A84" s="16" t="s">
        <v>1007</v>
      </c>
      <c r="B84" s="17" t="s">
        <v>877</v>
      </c>
      <c r="C84" s="18"/>
      <c r="D84" s="18"/>
      <c r="E84" s="135"/>
      <c r="F84" s="135"/>
      <c r="G84" s="140">
        <f t="shared" si="18"/>
        <v>0</v>
      </c>
      <c r="H84" s="18"/>
      <c r="I84" s="18"/>
      <c r="J84" s="18"/>
      <c r="K84" s="18"/>
      <c r="L84" s="18"/>
      <c r="M84" s="18"/>
      <c r="N84" s="140"/>
      <c r="O84" s="141">
        <f t="shared" si="19"/>
        <v>0</v>
      </c>
      <c r="P84" s="18"/>
      <c r="Q84" s="18"/>
      <c r="R84" s="18"/>
      <c r="S84" s="144">
        <f t="shared" si="28"/>
        <v>0</v>
      </c>
      <c r="T84" s="144">
        <f t="shared" si="21"/>
        <v>0</v>
      </c>
      <c r="U84" s="144">
        <f t="shared" si="22"/>
        <v>0</v>
      </c>
    </row>
    <row r="85" spans="1:24" ht="24" customHeight="1" x14ac:dyDescent="0.25">
      <c r="A85" s="16" t="s">
        <v>1008</v>
      </c>
      <c r="B85" s="17" t="s">
        <v>878</v>
      </c>
      <c r="C85" s="18"/>
      <c r="D85" s="18"/>
      <c r="E85" s="135"/>
      <c r="F85" s="135"/>
      <c r="G85" s="140">
        <f t="shared" si="18"/>
        <v>0</v>
      </c>
      <c r="H85" s="18"/>
      <c r="I85" s="18"/>
      <c r="J85" s="18"/>
      <c r="K85" s="18"/>
      <c r="L85" s="18"/>
      <c r="M85" s="18"/>
      <c r="N85" s="140"/>
      <c r="O85" s="141">
        <f t="shared" si="19"/>
        <v>0</v>
      </c>
      <c r="P85" s="18"/>
      <c r="Q85" s="18"/>
      <c r="R85" s="18"/>
      <c r="S85" s="144">
        <f t="shared" si="28"/>
        <v>0</v>
      </c>
      <c r="T85" s="144">
        <f t="shared" si="21"/>
        <v>0</v>
      </c>
      <c r="U85" s="144">
        <f t="shared" si="22"/>
        <v>0</v>
      </c>
    </row>
    <row r="86" spans="1:24" ht="24" customHeight="1" x14ac:dyDescent="0.25">
      <c r="A86" s="11" t="s">
        <v>1009</v>
      </c>
      <c r="B86" s="12" t="s">
        <v>149</v>
      </c>
      <c r="C86" s="13">
        <f>SUM(C87:C90)</f>
        <v>0</v>
      </c>
      <c r="D86" s="13">
        <f t="shared" ref="D86:T86" si="29">SUM(D87:D90)</f>
        <v>0</v>
      </c>
      <c r="E86" s="134">
        <f t="shared" si="29"/>
        <v>0</v>
      </c>
      <c r="F86" s="134">
        <f t="shared" si="29"/>
        <v>0</v>
      </c>
      <c r="G86" s="134">
        <f t="shared" si="29"/>
        <v>0</v>
      </c>
      <c r="H86" s="13">
        <f t="shared" si="29"/>
        <v>0</v>
      </c>
      <c r="I86" s="13">
        <f t="shared" si="29"/>
        <v>0</v>
      </c>
      <c r="J86" s="13">
        <f t="shared" si="29"/>
        <v>0</v>
      </c>
      <c r="K86" s="13">
        <f t="shared" si="29"/>
        <v>0</v>
      </c>
      <c r="L86" s="13">
        <f t="shared" si="29"/>
        <v>0</v>
      </c>
      <c r="M86" s="13">
        <f t="shared" si="29"/>
        <v>0</v>
      </c>
      <c r="N86" s="134">
        <f t="shared" si="29"/>
        <v>0</v>
      </c>
      <c r="O86" s="134">
        <f t="shared" si="29"/>
        <v>0</v>
      </c>
      <c r="P86" s="13">
        <f t="shared" si="29"/>
        <v>0</v>
      </c>
      <c r="Q86" s="13">
        <f t="shared" si="29"/>
        <v>0</v>
      </c>
      <c r="R86" s="13">
        <f t="shared" si="29"/>
        <v>0</v>
      </c>
      <c r="S86" s="134">
        <f t="shared" si="29"/>
        <v>0</v>
      </c>
      <c r="T86" s="134">
        <f t="shared" si="29"/>
        <v>0</v>
      </c>
      <c r="U86" s="134">
        <f>SUM(U87:U90)</f>
        <v>0</v>
      </c>
    </row>
    <row r="87" spans="1:24" ht="24" customHeight="1" x14ac:dyDescent="0.25">
      <c r="A87" s="16" t="s">
        <v>1010</v>
      </c>
      <c r="B87" s="17" t="s">
        <v>879</v>
      </c>
      <c r="C87" s="18"/>
      <c r="D87" s="18"/>
      <c r="E87" s="135"/>
      <c r="F87" s="135"/>
      <c r="G87" s="140">
        <f t="shared" si="18"/>
        <v>0</v>
      </c>
      <c r="H87" s="18"/>
      <c r="I87" s="18"/>
      <c r="J87" s="18"/>
      <c r="K87" s="18"/>
      <c r="L87" s="18"/>
      <c r="M87" s="18"/>
      <c r="N87" s="140"/>
      <c r="O87" s="141">
        <f t="shared" si="19"/>
        <v>0</v>
      </c>
      <c r="P87" s="18"/>
      <c r="Q87" s="18"/>
      <c r="R87" s="18"/>
      <c r="S87" s="144">
        <f t="shared" si="28"/>
        <v>0</v>
      </c>
      <c r="T87" s="144">
        <f t="shared" si="21"/>
        <v>0</v>
      </c>
      <c r="U87" s="144">
        <f t="shared" si="22"/>
        <v>0</v>
      </c>
    </row>
    <row r="88" spans="1:24" ht="24" customHeight="1" x14ac:dyDescent="0.25">
      <c r="A88" s="16" t="s">
        <v>1011</v>
      </c>
      <c r="B88" s="17" t="s">
        <v>880</v>
      </c>
      <c r="C88" s="18"/>
      <c r="D88" s="18"/>
      <c r="E88" s="135"/>
      <c r="F88" s="135"/>
      <c r="G88" s="140">
        <f t="shared" si="18"/>
        <v>0</v>
      </c>
      <c r="H88" s="18"/>
      <c r="I88" s="18"/>
      <c r="J88" s="18"/>
      <c r="K88" s="18"/>
      <c r="L88" s="18"/>
      <c r="M88" s="18"/>
      <c r="N88" s="140"/>
      <c r="O88" s="141">
        <f t="shared" si="19"/>
        <v>0</v>
      </c>
      <c r="P88" s="18"/>
      <c r="Q88" s="18"/>
      <c r="R88" s="18"/>
      <c r="S88" s="144">
        <f t="shared" si="28"/>
        <v>0</v>
      </c>
      <c r="T88" s="144">
        <f t="shared" si="21"/>
        <v>0</v>
      </c>
      <c r="U88" s="144">
        <f t="shared" si="22"/>
        <v>0</v>
      </c>
    </row>
    <row r="89" spans="1:24" ht="24" customHeight="1" x14ac:dyDescent="0.25">
      <c r="A89" s="16" t="s">
        <v>148</v>
      </c>
      <c r="B89" s="17" t="s">
        <v>881</v>
      </c>
      <c r="C89" s="18"/>
      <c r="D89" s="18"/>
      <c r="E89" s="135"/>
      <c r="F89" s="135"/>
      <c r="G89" s="140">
        <f t="shared" si="18"/>
        <v>0</v>
      </c>
      <c r="H89" s="18"/>
      <c r="I89" s="18"/>
      <c r="J89" s="18"/>
      <c r="K89" s="18"/>
      <c r="L89" s="18"/>
      <c r="M89" s="18"/>
      <c r="N89" s="140"/>
      <c r="O89" s="141">
        <f t="shared" si="19"/>
        <v>0</v>
      </c>
      <c r="P89" s="18"/>
      <c r="Q89" s="18"/>
      <c r="R89" s="18"/>
      <c r="S89" s="144">
        <f t="shared" si="28"/>
        <v>0</v>
      </c>
      <c r="T89" s="144">
        <f t="shared" si="21"/>
        <v>0</v>
      </c>
      <c r="U89" s="144">
        <f t="shared" si="22"/>
        <v>0</v>
      </c>
    </row>
    <row r="90" spans="1:24" ht="24" customHeight="1" x14ac:dyDescent="0.25">
      <c r="A90" s="16" t="s">
        <v>1012</v>
      </c>
      <c r="B90" s="17" t="s">
        <v>874</v>
      </c>
      <c r="C90" s="18"/>
      <c r="D90" s="18"/>
      <c r="E90" s="135"/>
      <c r="F90" s="135"/>
      <c r="G90" s="140">
        <f t="shared" si="18"/>
        <v>0</v>
      </c>
      <c r="H90" s="18"/>
      <c r="I90" s="18"/>
      <c r="J90" s="18"/>
      <c r="K90" s="18"/>
      <c r="L90" s="18"/>
      <c r="M90" s="18"/>
      <c r="N90" s="140"/>
      <c r="O90" s="141">
        <f t="shared" si="19"/>
        <v>0</v>
      </c>
      <c r="P90" s="18"/>
      <c r="Q90" s="18"/>
      <c r="R90" s="18"/>
      <c r="S90" s="144">
        <f t="shared" si="28"/>
        <v>0</v>
      </c>
      <c r="T90" s="144">
        <f t="shared" si="21"/>
        <v>0</v>
      </c>
      <c r="U90" s="144">
        <f t="shared" si="22"/>
        <v>0</v>
      </c>
    </row>
    <row r="91" spans="1:24" s="1" customFormat="1" ht="21" customHeight="1" x14ac:dyDescent="0.25">
      <c r="A91" s="155" t="s">
        <v>886</v>
      </c>
      <c r="B91" s="155"/>
      <c r="C91" s="22">
        <f t="shared" ref="C91:S91" si="30">+C86+C81+C78+C73+C70+C57</f>
        <v>0</v>
      </c>
      <c r="D91" s="22">
        <f t="shared" si="30"/>
        <v>0</v>
      </c>
      <c r="E91" s="136">
        <f t="shared" si="30"/>
        <v>0</v>
      </c>
      <c r="F91" s="136">
        <f t="shared" si="30"/>
        <v>0</v>
      </c>
      <c r="G91" s="136">
        <f t="shared" si="30"/>
        <v>0</v>
      </c>
      <c r="H91" s="22">
        <f t="shared" si="30"/>
        <v>0</v>
      </c>
      <c r="I91" s="22">
        <f t="shared" si="30"/>
        <v>0</v>
      </c>
      <c r="J91" s="22">
        <f t="shared" si="30"/>
        <v>0</v>
      </c>
      <c r="K91" s="22">
        <f t="shared" si="30"/>
        <v>0</v>
      </c>
      <c r="L91" s="22">
        <f t="shared" si="30"/>
        <v>0</v>
      </c>
      <c r="M91" s="22">
        <f t="shared" si="30"/>
        <v>0</v>
      </c>
      <c r="N91" s="136">
        <f t="shared" si="30"/>
        <v>0</v>
      </c>
      <c r="O91" s="136">
        <f t="shared" si="30"/>
        <v>0</v>
      </c>
      <c r="P91" s="22">
        <f t="shared" si="30"/>
        <v>0</v>
      </c>
      <c r="Q91" s="22">
        <f t="shared" si="30"/>
        <v>0</v>
      </c>
      <c r="R91" s="22">
        <f t="shared" si="30"/>
        <v>0</v>
      </c>
      <c r="S91" s="136">
        <f t="shared" si="30"/>
        <v>0</v>
      </c>
      <c r="T91" s="136">
        <f>+T86+T81+T78+T73+T70+T57</f>
        <v>0</v>
      </c>
      <c r="U91" s="136">
        <f>+U86+U81+U78+U73+U70+U57</f>
        <v>0</v>
      </c>
      <c r="V91" s="23"/>
      <c r="W91" s="2"/>
      <c r="X91" s="2"/>
    </row>
    <row r="92" spans="1:24" ht="6.75" customHeight="1" x14ac:dyDescent="0.25">
      <c r="A92" s="24"/>
      <c r="B92" s="25"/>
      <c r="C92" s="26"/>
      <c r="D92" s="26"/>
      <c r="E92" s="137"/>
      <c r="F92" s="137"/>
      <c r="G92" s="137"/>
      <c r="H92" s="26"/>
      <c r="I92" s="26"/>
      <c r="J92" s="26"/>
      <c r="K92" s="26"/>
      <c r="L92" s="26"/>
      <c r="M92" s="26"/>
      <c r="N92" s="137"/>
      <c r="O92" s="142"/>
      <c r="P92" s="26"/>
      <c r="Q92" s="26"/>
      <c r="R92" s="26"/>
      <c r="S92" s="137"/>
      <c r="T92" s="137"/>
      <c r="U92" s="142"/>
    </row>
    <row r="93" spans="1:24" s="1" customFormat="1" ht="32.25" customHeight="1" x14ac:dyDescent="0.25">
      <c r="A93" s="156" t="s">
        <v>1013</v>
      </c>
      <c r="B93" s="156"/>
      <c r="C93" s="27">
        <f t="shared" ref="C93:U93" si="31">+C91+C55</f>
        <v>4314303.7654099995</v>
      </c>
      <c r="D93" s="27">
        <f t="shared" si="31"/>
        <v>0</v>
      </c>
      <c r="E93" s="138">
        <f t="shared" si="31"/>
        <v>0</v>
      </c>
      <c r="F93" s="138">
        <f t="shared" si="31"/>
        <v>0</v>
      </c>
      <c r="G93" s="138">
        <f t="shared" si="31"/>
        <v>4314303.7654099995</v>
      </c>
      <c r="H93" s="27">
        <f t="shared" si="31"/>
        <v>244381.44738999999</v>
      </c>
      <c r="I93" s="27">
        <f t="shared" si="31"/>
        <v>-95887.62</v>
      </c>
      <c r="J93" s="27">
        <f t="shared" si="31"/>
        <v>0</v>
      </c>
      <c r="K93" s="27">
        <f t="shared" si="31"/>
        <v>0</v>
      </c>
      <c r="L93" s="27">
        <f t="shared" si="31"/>
        <v>0</v>
      </c>
      <c r="M93" s="27">
        <f t="shared" si="31"/>
        <v>0</v>
      </c>
      <c r="N93" s="138">
        <f t="shared" si="31"/>
        <v>148493.82738999999</v>
      </c>
      <c r="O93" s="138">
        <f t="shared" si="31"/>
        <v>4462797.5927999998</v>
      </c>
      <c r="P93" s="27">
        <f t="shared" si="31"/>
        <v>-1455194.5751</v>
      </c>
      <c r="Q93" s="27">
        <f t="shared" si="31"/>
        <v>51087.644899999999</v>
      </c>
      <c r="R93" s="27">
        <f t="shared" si="31"/>
        <v>56791.437140000002</v>
      </c>
      <c r="S93" s="138">
        <f t="shared" si="31"/>
        <v>-5703.7922400000025</v>
      </c>
      <c r="T93" s="138">
        <f t="shared" si="31"/>
        <v>-1460898.3673400001</v>
      </c>
      <c r="U93" s="138">
        <f t="shared" si="31"/>
        <v>3001899.2254599999</v>
      </c>
      <c r="V93" s="23"/>
      <c r="W93" s="2"/>
      <c r="X93" s="2"/>
    </row>
    <row r="94" spans="1:24" x14ac:dyDescent="0.25">
      <c r="B94" s="28"/>
      <c r="C94" s="29"/>
      <c r="D94" s="29"/>
      <c r="E94" s="36"/>
      <c r="F94" s="36"/>
      <c r="G94" s="36"/>
      <c r="H94" s="29"/>
      <c r="I94" s="29"/>
      <c r="J94" s="29"/>
      <c r="K94" s="29"/>
      <c r="L94" s="29"/>
      <c r="M94" s="29"/>
      <c r="N94" s="36"/>
      <c r="O94" s="36"/>
      <c r="P94" s="29"/>
      <c r="Q94" s="29"/>
      <c r="R94" s="29"/>
      <c r="S94" s="36"/>
      <c r="T94" s="36"/>
      <c r="U94" s="36"/>
    </row>
    <row r="95" spans="1:24" x14ac:dyDescent="0.25">
      <c r="A95" s="152"/>
      <c r="B95" s="152"/>
      <c r="C95" s="152"/>
      <c r="D95" s="29"/>
      <c r="E95" s="33"/>
      <c r="F95" s="33"/>
      <c r="G95" s="36"/>
      <c r="H95" s="29"/>
      <c r="I95" s="29"/>
      <c r="J95" s="29"/>
      <c r="K95" s="29"/>
      <c r="L95" s="29"/>
      <c r="M95" s="29"/>
      <c r="N95" s="36"/>
      <c r="O95" s="36"/>
      <c r="P95" s="29"/>
      <c r="Q95" s="29"/>
      <c r="R95" s="29"/>
      <c r="S95" s="36"/>
      <c r="T95" s="36"/>
      <c r="U95" s="36"/>
    </row>
    <row r="97" spans="2:21" s="15" customFormat="1" x14ac:dyDescent="0.25">
      <c r="E97" s="139"/>
      <c r="F97" s="139"/>
      <c r="G97" s="139"/>
      <c r="H97" s="14"/>
      <c r="N97" s="139"/>
      <c r="O97" s="139"/>
      <c r="S97" s="139"/>
      <c r="T97" s="139"/>
      <c r="U97" s="139"/>
    </row>
    <row r="99" spans="2:21" s="15" customFormat="1" x14ac:dyDescent="0.25">
      <c r="B99" s="146" t="s">
        <v>1048</v>
      </c>
      <c r="C99" s="14"/>
      <c r="D99" s="30"/>
      <c r="E99" s="105"/>
      <c r="F99" s="139"/>
      <c r="G99" s="146" t="s">
        <v>1049</v>
      </c>
      <c r="H99" s="30"/>
      <c r="N99" s="139"/>
      <c r="O99" s="139"/>
      <c r="S99" s="139"/>
      <c r="T99" s="139"/>
      <c r="U99" s="139"/>
    </row>
    <row r="100" spans="2:21" s="15" customFormat="1" x14ac:dyDescent="0.25">
      <c r="B100" s="30"/>
      <c r="C100" s="14"/>
      <c r="D100" s="30"/>
      <c r="E100" s="105"/>
      <c r="F100" s="139"/>
      <c r="G100" s="105"/>
      <c r="H100" s="30"/>
      <c r="N100" s="139"/>
      <c r="O100" s="139"/>
      <c r="S100" s="139"/>
      <c r="T100" s="139"/>
      <c r="U100" s="139"/>
    </row>
    <row r="101" spans="2:21" s="15" customFormat="1" x14ac:dyDescent="0.25">
      <c r="B101" s="30"/>
      <c r="C101" s="14"/>
      <c r="D101" s="30"/>
      <c r="E101" s="105"/>
      <c r="F101" s="139"/>
      <c r="G101" s="105"/>
      <c r="H101" s="30"/>
      <c r="N101" s="139"/>
      <c r="O101" s="139"/>
      <c r="S101" s="139"/>
      <c r="T101" s="139"/>
      <c r="U101" s="139"/>
    </row>
    <row r="102" spans="2:21" s="15" customFormat="1" x14ac:dyDescent="0.25">
      <c r="B102" s="31" t="s">
        <v>1014</v>
      </c>
      <c r="C102" s="14"/>
      <c r="D102" s="153" t="s">
        <v>923</v>
      </c>
      <c r="E102" s="153"/>
      <c r="F102" s="139"/>
      <c r="G102" s="153" t="s">
        <v>924</v>
      </c>
      <c r="H102" s="153"/>
      <c r="N102" s="139"/>
      <c r="O102" s="139"/>
      <c r="S102" s="139"/>
      <c r="T102" s="139"/>
      <c r="U102" s="139"/>
    </row>
  </sheetData>
  <protectedRanges>
    <protectedRange sqref="U11:U93" name="Rango4"/>
    <protectedRange sqref="A97:H99" name="Rango2"/>
    <protectedRange sqref="B9:T92" name="Rango1"/>
    <protectedRange sqref="V4:XFD4" name="Rango3"/>
    <protectedRange sqref="A4:U4" name="Rango3_1"/>
  </protectedRanges>
  <mergeCells count="34">
    <mergeCell ref="A2:U2"/>
    <mergeCell ref="A3:U3"/>
    <mergeCell ref="A4:U4"/>
    <mergeCell ref="A5:U5"/>
    <mergeCell ref="A7:A9"/>
    <mergeCell ref="B7:B9"/>
    <mergeCell ref="C7:G7"/>
    <mergeCell ref="H7:N7"/>
    <mergeCell ref="O7:O9"/>
    <mergeCell ref="P7:T7"/>
    <mergeCell ref="U7:U9"/>
    <mergeCell ref="C8:C9"/>
    <mergeCell ref="S8:S9"/>
    <mergeCell ref="T8:T9"/>
    <mergeCell ref="M8:M9"/>
    <mergeCell ref="N8:N9"/>
    <mergeCell ref="A95:C95"/>
    <mergeCell ref="D102:E102"/>
    <mergeCell ref="G102:H102"/>
    <mergeCell ref="F8:F9"/>
    <mergeCell ref="G8:G9"/>
    <mergeCell ref="A55:B55"/>
    <mergeCell ref="A91:B91"/>
    <mergeCell ref="A93:B93"/>
    <mergeCell ref="D8:D9"/>
    <mergeCell ref="E8:E9"/>
    <mergeCell ref="P8:P9"/>
    <mergeCell ref="Q8:Q9"/>
    <mergeCell ref="R8:R9"/>
    <mergeCell ref="H8:H9"/>
    <mergeCell ref="I8:I9"/>
    <mergeCell ref="J8:J9"/>
    <mergeCell ref="K8:K9"/>
    <mergeCell ref="L8:L9"/>
  </mergeCells>
  <pageMargins left="0.31496062992125984" right="0.11811023622047245" top="0.35433070866141736" bottom="0.35433070866141736" header="0.31496062992125984" footer="0.31496062992125984"/>
  <pageSetup paperSize="5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AC62"/>
  <sheetViews>
    <sheetView showGridLines="0" zoomScaleNormal="100" zoomScaleSheetLayoutView="90" workbookViewId="0"/>
  </sheetViews>
  <sheetFormatPr baseColWidth="10" defaultColWidth="11.42578125" defaultRowHeight="16.5" x14ac:dyDescent="0.25"/>
  <cols>
    <col min="1" max="1" width="33" style="107" customWidth="1"/>
    <col min="2" max="29" width="15" style="107" customWidth="1"/>
    <col min="30" max="256" width="11.42578125" style="107"/>
    <col min="257" max="257" width="36.5703125" style="107" customWidth="1"/>
    <col min="258" max="258" width="35.85546875" style="107" customWidth="1"/>
    <col min="259" max="259" width="22" style="107" customWidth="1"/>
    <col min="260" max="512" width="11.42578125" style="107"/>
    <col min="513" max="513" width="36.5703125" style="107" customWidth="1"/>
    <col min="514" max="514" width="35.85546875" style="107" customWidth="1"/>
    <col min="515" max="515" width="22" style="107" customWidth="1"/>
    <col min="516" max="768" width="11.42578125" style="107"/>
    <col min="769" max="769" width="36.5703125" style="107" customWidth="1"/>
    <col min="770" max="770" width="35.85546875" style="107" customWidth="1"/>
    <col min="771" max="771" width="22" style="107" customWidth="1"/>
    <col min="772" max="1024" width="11.42578125" style="107"/>
    <col min="1025" max="1025" width="36.5703125" style="107" customWidth="1"/>
    <col min="1026" max="1026" width="35.85546875" style="107" customWidth="1"/>
    <col min="1027" max="1027" width="22" style="107" customWidth="1"/>
    <col min="1028" max="1280" width="11.42578125" style="107"/>
    <col min="1281" max="1281" width="36.5703125" style="107" customWidth="1"/>
    <col min="1282" max="1282" width="35.85546875" style="107" customWidth="1"/>
    <col min="1283" max="1283" width="22" style="107" customWidth="1"/>
    <col min="1284" max="1536" width="11.42578125" style="107"/>
    <col min="1537" max="1537" width="36.5703125" style="107" customWidth="1"/>
    <col min="1538" max="1538" width="35.85546875" style="107" customWidth="1"/>
    <col min="1539" max="1539" width="22" style="107" customWidth="1"/>
    <col min="1540" max="1792" width="11.42578125" style="107"/>
    <col min="1793" max="1793" width="36.5703125" style="107" customWidth="1"/>
    <col min="1794" max="1794" width="35.85546875" style="107" customWidth="1"/>
    <col min="1795" max="1795" width="22" style="107" customWidth="1"/>
    <col min="1796" max="2048" width="11.42578125" style="107"/>
    <col min="2049" max="2049" width="36.5703125" style="107" customWidth="1"/>
    <col min="2050" max="2050" width="35.85546875" style="107" customWidth="1"/>
    <col min="2051" max="2051" width="22" style="107" customWidth="1"/>
    <col min="2052" max="2304" width="11.42578125" style="107"/>
    <col min="2305" max="2305" width="36.5703125" style="107" customWidth="1"/>
    <col min="2306" max="2306" width="35.85546875" style="107" customWidth="1"/>
    <col min="2307" max="2307" width="22" style="107" customWidth="1"/>
    <col min="2308" max="2560" width="11.42578125" style="107"/>
    <col min="2561" max="2561" width="36.5703125" style="107" customWidth="1"/>
    <col min="2562" max="2562" width="35.85546875" style="107" customWidth="1"/>
    <col min="2563" max="2563" width="22" style="107" customWidth="1"/>
    <col min="2564" max="2816" width="11.42578125" style="107"/>
    <col min="2817" max="2817" width="36.5703125" style="107" customWidth="1"/>
    <col min="2818" max="2818" width="35.85546875" style="107" customWidth="1"/>
    <col min="2819" max="2819" width="22" style="107" customWidth="1"/>
    <col min="2820" max="3072" width="11.42578125" style="107"/>
    <col min="3073" max="3073" width="36.5703125" style="107" customWidth="1"/>
    <col min="3074" max="3074" width="35.85546875" style="107" customWidth="1"/>
    <col min="3075" max="3075" width="22" style="107" customWidth="1"/>
    <col min="3076" max="3328" width="11.42578125" style="107"/>
    <col min="3329" max="3329" width="36.5703125" style="107" customWidth="1"/>
    <col min="3330" max="3330" width="35.85546875" style="107" customWidth="1"/>
    <col min="3331" max="3331" width="22" style="107" customWidth="1"/>
    <col min="3332" max="3584" width="11.42578125" style="107"/>
    <col min="3585" max="3585" width="36.5703125" style="107" customWidth="1"/>
    <col min="3586" max="3586" width="35.85546875" style="107" customWidth="1"/>
    <col min="3587" max="3587" width="22" style="107" customWidth="1"/>
    <col min="3588" max="3840" width="11.42578125" style="107"/>
    <col min="3841" max="3841" width="36.5703125" style="107" customWidth="1"/>
    <col min="3842" max="3842" width="35.85546875" style="107" customWidth="1"/>
    <col min="3843" max="3843" width="22" style="107" customWidth="1"/>
    <col min="3844" max="4096" width="11.42578125" style="107"/>
    <col min="4097" max="4097" width="36.5703125" style="107" customWidth="1"/>
    <col min="4098" max="4098" width="35.85546875" style="107" customWidth="1"/>
    <col min="4099" max="4099" width="22" style="107" customWidth="1"/>
    <col min="4100" max="4352" width="11.42578125" style="107"/>
    <col min="4353" max="4353" width="36.5703125" style="107" customWidth="1"/>
    <col min="4354" max="4354" width="35.85546875" style="107" customWidth="1"/>
    <col min="4355" max="4355" width="22" style="107" customWidth="1"/>
    <col min="4356" max="4608" width="11.42578125" style="107"/>
    <col min="4609" max="4609" width="36.5703125" style="107" customWidth="1"/>
    <col min="4610" max="4610" width="35.85546875" style="107" customWidth="1"/>
    <col min="4611" max="4611" width="22" style="107" customWidth="1"/>
    <col min="4612" max="4864" width="11.42578125" style="107"/>
    <col min="4865" max="4865" width="36.5703125" style="107" customWidth="1"/>
    <col min="4866" max="4866" width="35.85546875" style="107" customWidth="1"/>
    <col min="4867" max="4867" width="22" style="107" customWidth="1"/>
    <col min="4868" max="5120" width="11.42578125" style="107"/>
    <col min="5121" max="5121" width="36.5703125" style="107" customWidth="1"/>
    <col min="5122" max="5122" width="35.85546875" style="107" customWidth="1"/>
    <col min="5123" max="5123" width="22" style="107" customWidth="1"/>
    <col min="5124" max="5376" width="11.42578125" style="107"/>
    <col min="5377" max="5377" width="36.5703125" style="107" customWidth="1"/>
    <col min="5378" max="5378" width="35.85546875" style="107" customWidth="1"/>
    <col min="5379" max="5379" width="22" style="107" customWidth="1"/>
    <col min="5380" max="5632" width="11.42578125" style="107"/>
    <col min="5633" max="5633" width="36.5703125" style="107" customWidth="1"/>
    <col min="5634" max="5634" width="35.85546875" style="107" customWidth="1"/>
    <col min="5635" max="5635" width="22" style="107" customWidth="1"/>
    <col min="5636" max="5888" width="11.42578125" style="107"/>
    <col min="5889" max="5889" width="36.5703125" style="107" customWidth="1"/>
    <col min="5890" max="5890" width="35.85546875" style="107" customWidth="1"/>
    <col min="5891" max="5891" width="22" style="107" customWidth="1"/>
    <col min="5892" max="6144" width="11.42578125" style="107"/>
    <col min="6145" max="6145" width="36.5703125" style="107" customWidth="1"/>
    <col min="6146" max="6146" width="35.85546875" style="107" customWidth="1"/>
    <col min="6147" max="6147" width="22" style="107" customWidth="1"/>
    <col min="6148" max="6400" width="11.42578125" style="107"/>
    <col min="6401" max="6401" width="36.5703125" style="107" customWidth="1"/>
    <col min="6402" max="6402" width="35.85546875" style="107" customWidth="1"/>
    <col min="6403" max="6403" width="22" style="107" customWidth="1"/>
    <col min="6404" max="6656" width="11.42578125" style="107"/>
    <col min="6657" max="6657" width="36.5703125" style="107" customWidth="1"/>
    <col min="6658" max="6658" width="35.85546875" style="107" customWidth="1"/>
    <col min="6659" max="6659" width="22" style="107" customWidth="1"/>
    <col min="6660" max="6912" width="11.42578125" style="107"/>
    <col min="6913" max="6913" width="36.5703125" style="107" customWidth="1"/>
    <col min="6914" max="6914" width="35.85546875" style="107" customWidth="1"/>
    <col min="6915" max="6915" width="22" style="107" customWidth="1"/>
    <col min="6916" max="7168" width="11.42578125" style="107"/>
    <col min="7169" max="7169" width="36.5703125" style="107" customWidth="1"/>
    <col min="7170" max="7170" width="35.85546875" style="107" customWidth="1"/>
    <col min="7171" max="7171" width="22" style="107" customWidth="1"/>
    <col min="7172" max="7424" width="11.42578125" style="107"/>
    <col min="7425" max="7425" width="36.5703125" style="107" customWidth="1"/>
    <col min="7426" max="7426" width="35.85546875" style="107" customWidth="1"/>
    <col min="7427" max="7427" width="22" style="107" customWidth="1"/>
    <col min="7428" max="7680" width="11.42578125" style="107"/>
    <col min="7681" max="7681" width="36.5703125" style="107" customWidth="1"/>
    <col min="7682" max="7682" width="35.85546875" style="107" customWidth="1"/>
    <col min="7683" max="7683" width="22" style="107" customWidth="1"/>
    <col min="7684" max="7936" width="11.42578125" style="107"/>
    <col min="7937" max="7937" width="36.5703125" style="107" customWidth="1"/>
    <col min="7938" max="7938" width="35.85546875" style="107" customWidth="1"/>
    <col min="7939" max="7939" width="22" style="107" customWidth="1"/>
    <col min="7940" max="8192" width="11.42578125" style="107"/>
    <col min="8193" max="8193" width="36.5703125" style="107" customWidth="1"/>
    <col min="8194" max="8194" width="35.85546875" style="107" customWidth="1"/>
    <col min="8195" max="8195" width="22" style="107" customWidth="1"/>
    <col min="8196" max="8448" width="11.42578125" style="107"/>
    <col min="8449" max="8449" width="36.5703125" style="107" customWidth="1"/>
    <col min="8450" max="8450" width="35.85546875" style="107" customWidth="1"/>
    <col min="8451" max="8451" width="22" style="107" customWidth="1"/>
    <col min="8452" max="8704" width="11.42578125" style="107"/>
    <col min="8705" max="8705" width="36.5703125" style="107" customWidth="1"/>
    <col min="8706" max="8706" width="35.85546875" style="107" customWidth="1"/>
    <col min="8707" max="8707" width="22" style="107" customWidth="1"/>
    <col min="8708" max="8960" width="11.42578125" style="107"/>
    <col min="8961" max="8961" width="36.5703125" style="107" customWidth="1"/>
    <col min="8962" max="8962" width="35.85546875" style="107" customWidth="1"/>
    <col min="8963" max="8963" width="22" style="107" customWidth="1"/>
    <col min="8964" max="9216" width="11.42578125" style="107"/>
    <col min="9217" max="9217" width="36.5703125" style="107" customWidth="1"/>
    <col min="9218" max="9218" width="35.85546875" style="107" customWidth="1"/>
    <col min="9219" max="9219" width="22" style="107" customWidth="1"/>
    <col min="9220" max="9472" width="11.42578125" style="107"/>
    <col min="9473" max="9473" width="36.5703125" style="107" customWidth="1"/>
    <col min="9474" max="9474" width="35.85546875" style="107" customWidth="1"/>
    <col min="9475" max="9475" width="22" style="107" customWidth="1"/>
    <col min="9476" max="9728" width="11.42578125" style="107"/>
    <col min="9729" max="9729" width="36.5703125" style="107" customWidth="1"/>
    <col min="9730" max="9730" width="35.85546875" style="107" customWidth="1"/>
    <col min="9731" max="9731" width="22" style="107" customWidth="1"/>
    <col min="9732" max="9984" width="11.42578125" style="107"/>
    <col min="9985" max="9985" width="36.5703125" style="107" customWidth="1"/>
    <col min="9986" max="9986" width="35.85546875" style="107" customWidth="1"/>
    <col min="9987" max="9987" width="22" style="107" customWidth="1"/>
    <col min="9988" max="10240" width="11.42578125" style="107"/>
    <col min="10241" max="10241" width="36.5703125" style="107" customWidth="1"/>
    <col min="10242" max="10242" width="35.85546875" style="107" customWidth="1"/>
    <col min="10243" max="10243" width="22" style="107" customWidth="1"/>
    <col min="10244" max="10496" width="11.42578125" style="107"/>
    <col min="10497" max="10497" width="36.5703125" style="107" customWidth="1"/>
    <col min="10498" max="10498" width="35.85546875" style="107" customWidth="1"/>
    <col min="10499" max="10499" width="22" style="107" customWidth="1"/>
    <col min="10500" max="10752" width="11.42578125" style="107"/>
    <col min="10753" max="10753" width="36.5703125" style="107" customWidth="1"/>
    <col min="10754" max="10754" width="35.85546875" style="107" customWidth="1"/>
    <col min="10755" max="10755" width="22" style="107" customWidth="1"/>
    <col min="10756" max="11008" width="11.42578125" style="107"/>
    <col min="11009" max="11009" width="36.5703125" style="107" customWidth="1"/>
    <col min="11010" max="11010" width="35.85546875" style="107" customWidth="1"/>
    <col min="11011" max="11011" width="22" style="107" customWidth="1"/>
    <col min="11012" max="11264" width="11.42578125" style="107"/>
    <col min="11265" max="11265" width="36.5703125" style="107" customWidth="1"/>
    <col min="11266" max="11266" width="35.85546875" style="107" customWidth="1"/>
    <col min="11267" max="11267" width="22" style="107" customWidth="1"/>
    <col min="11268" max="11520" width="11.42578125" style="107"/>
    <col min="11521" max="11521" width="36.5703125" style="107" customWidth="1"/>
    <col min="11522" max="11522" width="35.85546875" style="107" customWidth="1"/>
    <col min="11523" max="11523" width="22" style="107" customWidth="1"/>
    <col min="11524" max="11776" width="11.42578125" style="107"/>
    <col min="11777" max="11777" width="36.5703125" style="107" customWidth="1"/>
    <col min="11778" max="11778" width="35.85546875" style="107" customWidth="1"/>
    <col min="11779" max="11779" width="22" style="107" customWidth="1"/>
    <col min="11780" max="12032" width="11.42578125" style="107"/>
    <col min="12033" max="12033" width="36.5703125" style="107" customWidth="1"/>
    <col min="12034" max="12034" width="35.85546875" style="107" customWidth="1"/>
    <col min="12035" max="12035" width="22" style="107" customWidth="1"/>
    <col min="12036" max="12288" width="11.42578125" style="107"/>
    <col min="12289" max="12289" width="36.5703125" style="107" customWidth="1"/>
    <col min="12290" max="12290" width="35.85546875" style="107" customWidth="1"/>
    <col min="12291" max="12291" width="22" style="107" customWidth="1"/>
    <col min="12292" max="12544" width="11.42578125" style="107"/>
    <col min="12545" max="12545" width="36.5703125" style="107" customWidth="1"/>
    <col min="12546" max="12546" width="35.85546875" style="107" customWidth="1"/>
    <col min="12547" max="12547" width="22" style="107" customWidth="1"/>
    <col min="12548" max="12800" width="11.42578125" style="107"/>
    <col min="12801" max="12801" width="36.5703125" style="107" customWidth="1"/>
    <col min="12802" max="12802" width="35.85546875" style="107" customWidth="1"/>
    <col min="12803" max="12803" width="22" style="107" customWidth="1"/>
    <col min="12804" max="13056" width="11.42578125" style="107"/>
    <col min="13057" max="13057" width="36.5703125" style="107" customWidth="1"/>
    <col min="13058" max="13058" width="35.85546875" style="107" customWidth="1"/>
    <col min="13059" max="13059" width="22" style="107" customWidth="1"/>
    <col min="13060" max="13312" width="11.42578125" style="107"/>
    <col min="13313" max="13313" width="36.5703125" style="107" customWidth="1"/>
    <col min="13314" max="13314" width="35.85546875" style="107" customWidth="1"/>
    <col min="13315" max="13315" width="22" style="107" customWidth="1"/>
    <col min="13316" max="13568" width="11.42578125" style="107"/>
    <col min="13569" max="13569" width="36.5703125" style="107" customWidth="1"/>
    <col min="13570" max="13570" width="35.85546875" style="107" customWidth="1"/>
    <col min="13571" max="13571" width="22" style="107" customWidth="1"/>
    <col min="13572" max="13824" width="11.42578125" style="107"/>
    <col min="13825" max="13825" width="36.5703125" style="107" customWidth="1"/>
    <col min="13826" max="13826" width="35.85546875" style="107" customWidth="1"/>
    <col min="13827" max="13827" width="22" style="107" customWidth="1"/>
    <col min="13828" max="14080" width="11.42578125" style="107"/>
    <col min="14081" max="14081" width="36.5703125" style="107" customWidth="1"/>
    <col min="14082" max="14082" width="35.85546875" style="107" customWidth="1"/>
    <col min="14083" max="14083" width="22" style="107" customWidth="1"/>
    <col min="14084" max="14336" width="11.42578125" style="107"/>
    <col min="14337" max="14337" width="36.5703125" style="107" customWidth="1"/>
    <col min="14338" max="14338" width="35.85546875" style="107" customWidth="1"/>
    <col min="14339" max="14339" width="22" style="107" customWidth="1"/>
    <col min="14340" max="14592" width="11.42578125" style="107"/>
    <col min="14593" max="14593" width="36.5703125" style="107" customWidth="1"/>
    <col min="14594" max="14594" width="35.85546875" style="107" customWidth="1"/>
    <col min="14595" max="14595" width="22" style="107" customWidth="1"/>
    <col min="14596" max="14848" width="11.42578125" style="107"/>
    <col min="14849" max="14849" width="36.5703125" style="107" customWidth="1"/>
    <col min="14850" max="14850" width="35.85546875" style="107" customWidth="1"/>
    <col min="14851" max="14851" width="22" style="107" customWidth="1"/>
    <col min="14852" max="15104" width="11.42578125" style="107"/>
    <col min="15105" max="15105" width="36.5703125" style="107" customWidth="1"/>
    <col min="15106" max="15106" width="35.85546875" style="107" customWidth="1"/>
    <col min="15107" max="15107" width="22" style="107" customWidth="1"/>
    <col min="15108" max="15360" width="11.42578125" style="107"/>
    <col min="15361" max="15361" width="36.5703125" style="107" customWidth="1"/>
    <col min="15362" max="15362" width="35.85546875" style="107" customWidth="1"/>
    <col min="15363" max="15363" width="22" style="107" customWidth="1"/>
    <col min="15364" max="15616" width="11.42578125" style="107"/>
    <col min="15617" max="15617" width="36.5703125" style="107" customWidth="1"/>
    <col min="15618" max="15618" width="35.85546875" style="107" customWidth="1"/>
    <col min="15619" max="15619" width="22" style="107" customWidth="1"/>
    <col min="15620" max="15872" width="11.42578125" style="107"/>
    <col min="15873" max="15873" width="36.5703125" style="107" customWidth="1"/>
    <col min="15874" max="15874" width="35.85546875" style="107" customWidth="1"/>
    <col min="15875" max="15875" width="22" style="107" customWidth="1"/>
    <col min="15876" max="16128" width="11.42578125" style="107"/>
    <col min="16129" max="16129" width="36.5703125" style="107" customWidth="1"/>
    <col min="16130" max="16130" width="35.85546875" style="107" customWidth="1"/>
    <col min="16131" max="16131" width="22" style="107" customWidth="1"/>
    <col min="16132" max="16384" width="11.42578125" style="107"/>
  </cols>
  <sheetData>
    <row r="1" spans="1:29" ht="9.75" customHeight="1" x14ac:dyDescent="0.25"/>
    <row r="2" spans="1:29" s="120" customFormat="1" ht="15.75" x14ac:dyDescent="0.25">
      <c r="A2" s="157" t="s">
        <v>1046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s="120" customFormat="1" ht="15.75" x14ac:dyDescent="0.25">
      <c r="A3" s="169" t="s">
        <v>887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</row>
    <row r="4" spans="1:29" s="120" customFormat="1" ht="15.75" x14ac:dyDescent="0.25">
      <c r="A4" s="157" t="s">
        <v>1047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</row>
    <row r="5" spans="1:29" s="119" customFormat="1" ht="18" customHeight="1" x14ac:dyDescent="0.25">
      <c r="A5" s="171" t="s">
        <v>926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</row>
    <row r="6" spans="1:29" s="4" customFormat="1" ht="37.5" customHeight="1" x14ac:dyDescent="0.25">
      <c r="A6" s="104" t="s">
        <v>888</v>
      </c>
      <c r="B6" s="170" t="s">
        <v>889</v>
      </c>
      <c r="C6" s="170"/>
      <c r="D6" s="170" t="s">
        <v>890</v>
      </c>
      <c r="E6" s="170"/>
      <c r="F6" s="170" t="s">
        <v>891</v>
      </c>
      <c r="G6" s="170"/>
      <c r="H6" s="170" t="s">
        <v>892</v>
      </c>
      <c r="I6" s="170"/>
      <c r="J6" s="170" t="s">
        <v>893</v>
      </c>
      <c r="K6" s="170"/>
      <c r="L6" s="170" t="s">
        <v>894</v>
      </c>
      <c r="M6" s="170"/>
      <c r="N6" s="170" t="s">
        <v>895</v>
      </c>
      <c r="O6" s="170"/>
      <c r="P6" s="170" t="s">
        <v>896</v>
      </c>
      <c r="Q6" s="170"/>
      <c r="R6" s="170" t="s">
        <v>897</v>
      </c>
      <c r="S6" s="170"/>
      <c r="T6" s="170" t="s">
        <v>898</v>
      </c>
      <c r="U6" s="170"/>
      <c r="V6" s="170" t="s">
        <v>899</v>
      </c>
      <c r="W6" s="170"/>
      <c r="X6" s="170" t="s">
        <v>900</v>
      </c>
      <c r="Y6" s="170"/>
      <c r="Z6" s="170" t="s">
        <v>1017</v>
      </c>
      <c r="AA6" s="170"/>
      <c r="AB6" s="170" t="s">
        <v>1018</v>
      </c>
      <c r="AC6" s="172"/>
    </row>
    <row r="7" spans="1:29" s="108" customFormat="1" ht="23.25" customHeight="1" x14ac:dyDescent="0.25">
      <c r="A7" s="121" t="s">
        <v>1019</v>
      </c>
      <c r="B7" s="115" t="s">
        <v>1045</v>
      </c>
      <c r="C7" s="116">
        <v>2021</v>
      </c>
      <c r="D7" s="117" t="s">
        <v>1045</v>
      </c>
      <c r="E7" s="116">
        <v>2021</v>
      </c>
      <c r="F7" s="117" t="s">
        <v>1045</v>
      </c>
      <c r="G7" s="116">
        <v>2021</v>
      </c>
      <c r="H7" s="117" t="s">
        <v>1045</v>
      </c>
      <c r="I7" s="116">
        <v>2021</v>
      </c>
      <c r="J7" s="117" t="s">
        <v>1045</v>
      </c>
      <c r="K7" s="116">
        <v>2021</v>
      </c>
      <c r="L7" s="117" t="s">
        <v>1045</v>
      </c>
      <c r="M7" s="116">
        <v>2021</v>
      </c>
      <c r="N7" s="117" t="s">
        <v>1045</v>
      </c>
      <c r="O7" s="116">
        <v>2021</v>
      </c>
      <c r="P7" s="117" t="s">
        <v>1045</v>
      </c>
      <c r="Q7" s="116">
        <v>2021</v>
      </c>
      <c r="R7" s="117" t="s">
        <v>1045</v>
      </c>
      <c r="S7" s="116">
        <v>2021</v>
      </c>
      <c r="T7" s="117" t="s">
        <v>1045</v>
      </c>
      <c r="U7" s="116">
        <v>2021</v>
      </c>
      <c r="V7" s="117" t="s">
        <v>1045</v>
      </c>
      <c r="W7" s="116">
        <v>2021</v>
      </c>
      <c r="X7" s="117" t="s">
        <v>1045</v>
      </c>
      <c r="Y7" s="116">
        <v>2021</v>
      </c>
      <c r="Z7" s="117" t="s">
        <v>1045</v>
      </c>
      <c r="AA7" s="116">
        <v>2021</v>
      </c>
      <c r="AB7" s="117" t="s">
        <v>1045</v>
      </c>
      <c r="AC7" s="118">
        <v>2021</v>
      </c>
    </row>
    <row r="8" spans="1:29" ht="23.25" customHeight="1" x14ac:dyDescent="0.25">
      <c r="A8" s="122" t="s">
        <v>903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</row>
    <row r="9" spans="1:29" ht="33" customHeight="1" x14ac:dyDescent="0.25">
      <c r="A9" s="109" t="s">
        <v>904</v>
      </c>
      <c r="B9" s="114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1"/>
      <c r="AA9" s="111" t="s">
        <v>927</v>
      </c>
      <c r="AB9" s="111" t="s">
        <v>927</v>
      </c>
      <c r="AC9" s="111" t="s">
        <v>927</v>
      </c>
    </row>
    <row r="10" spans="1:29" ht="33" customHeight="1" x14ac:dyDescent="0.25">
      <c r="A10" s="109" t="s">
        <v>905</v>
      </c>
      <c r="B10" s="114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 t="s">
        <v>927</v>
      </c>
      <c r="AA10" s="111" t="s">
        <v>927</v>
      </c>
      <c r="AB10" s="111" t="s">
        <v>927</v>
      </c>
      <c r="AC10" s="111" t="s">
        <v>927</v>
      </c>
    </row>
    <row r="11" spans="1:29" ht="33" customHeight="1" x14ac:dyDescent="0.25">
      <c r="A11" s="109" t="s">
        <v>906</v>
      </c>
      <c r="B11" s="114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 t="s">
        <v>927</v>
      </c>
      <c r="AA11" s="111" t="s">
        <v>927</v>
      </c>
      <c r="AB11" s="111" t="s">
        <v>927</v>
      </c>
      <c r="AC11" s="111" t="s">
        <v>927</v>
      </c>
    </row>
    <row r="12" spans="1:29" ht="21" customHeight="1" x14ac:dyDescent="0.25">
      <c r="A12" s="123" t="s">
        <v>1023</v>
      </c>
      <c r="B12" s="124" t="s">
        <v>927</v>
      </c>
      <c r="C12" s="124" t="s">
        <v>927</v>
      </c>
      <c r="D12" s="124" t="s">
        <v>927</v>
      </c>
      <c r="E12" s="124" t="s">
        <v>927</v>
      </c>
      <c r="F12" s="124" t="s">
        <v>927</v>
      </c>
      <c r="G12" s="124" t="s">
        <v>927</v>
      </c>
      <c r="H12" s="124" t="s">
        <v>927</v>
      </c>
      <c r="I12" s="124" t="s">
        <v>927</v>
      </c>
      <c r="J12" s="124" t="s">
        <v>927</v>
      </c>
      <c r="K12" s="124" t="s">
        <v>927</v>
      </c>
      <c r="L12" s="124" t="s">
        <v>927</v>
      </c>
      <c r="M12" s="124" t="s">
        <v>927</v>
      </c>
      <c r="N12" s="124" t="s">
        <v>927</v>
      </c>
      <c r="O12" s="124" t="s">
        <v>927</v>
      </c>
      <c r="P12" s="124" t="s">
        <v>927</v>
      </c>
      <c r="Q12" s="124" t="s">
        <v>927</v>
      </c>
      <c r="R12" s="124" t="s">
        <v>927</v>
      </c>
      <c r="S12" s="124" t="s">
        <v>927</v>
      </c>
      <c r="T12" s="124" t="s">
        <v>927</v>
      </c>
      <c r="U12" s="124" t="s">
        <v>927</v>
      </c>
      <c r="V12" s="124" t="s">
        <v>927</v>
      </c>
      <c r="W12" s="124" t="s">
        <v>927</v>
      </c>
      <c r="X12" s="124" t="s">
        <v>927</v>
      </c>
      <c r="Y12" s="124" t="s">
        <v>927</v>
      </c>
      <c r="Z12" s="124" t="s">
        <v>927</v>
      </c>
      <c r="AA12" s="124" t="s">
        <v>927</v>
      </c>
      <c r="AB12" s="124" t="s">
        <v>927</v>
      </c>
      <c r="AC12" s="124" t="s">
        <v>927</v>
      </c>
    </row>
    <row r="13" spans="1:29" ht="21" customHeight="1" x14ac:dyDescent="0.25">
      <c r="A13" s="122" t="s">
        <v>907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</row>
    <row r="14" spans="1:29" ht="33" customHeight="1" x14ac:dyDescent="0.25">
      <c r="A14" s="109" t="s">
        <v>908</v>
      </c>
      <c r="B14" s="114"/>
      <c r="C14" s="110"/>
      <c r="D14" s="110"/>
      <c r="E14" s="110"/>
      <c r="F14" s="110"/>
      <c r="G14" s="110"/>
      <c r="H14" s="110"/>
      <c r="I14" s="110"/>
      <c r="J14" s="110">
        <v>44142.106809999997</v>
      </c>
      <c r="K14" s="110"/>
      <c r="L14" s="110">
        <v>97677.850790000011</v>
      </c>
      <c r="M14" s="110"/>
      <c r="N14" s="110">
        <v>9810.9436399999995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>
        <v>22365.933639999996</v>
      </c>
      <c r="Y14" s="110"/>
      <c r="Z14" s="111" t="s">
        <v>909</v>
      </c>
      <c r="AA14" s="111" t="s">
        <v>909</v>
      </c>
      <c r="AB14" s="111" t="s">
        <v>909</v>
      </c>
      <c r="AC14" s="111" t="s">
        <v>909</v>
      </c>
    </row>
    <row r="15" spans="1:29" ht="33" customHeight="1" x14ac:dyDescent="0.25">
      <c r="A15" s="109" t="s">
        <v>905</v>
      </c>
      <c r="B15" s="114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 t="s">
        <v>909</v>
      </c>
      <c r="AA15" s="111" t="s">
        <v>909</v>
      </c>
      <c r="AB15" s="111" t="s">
        <v>909</v>
      </c>
      <c r="AC15" s="111" t="s">
        <v>909</v>
      </c>
    </row>
    <row r="16" spans="1:29" ht="33" customHeight="1" x14ac:dyDescent="0.25">
      <c r="A16" s="109" t="s">
        <v>910</v>
      </c>
      <c r="B16" s="114"/>
      <c r="C16" s="111"/>
      <c r="D16" s="111"/>
      <c r="E16" s="111"/>
      <c r="F16" s="111"/>
      <c r="G16" s="111"/>
      <c r="H16" s="111"/>
      <c r="I16" s="111"/>
      <c r="J16" s="111">
        <v>156742.17908999999</v>
      </c>
      <c r="K16" s="111"/>
      <c r="L16" s="111">
        <v>20163.63652</v>
      </c>
      <c r="M16" s="111"/>
      <c r="N16" s="111">
        <v>2488.6786399999996</v>
      </c>
      <c r="O16" s="111"/>
      <c r="P16" s="111">
        <v>156.19999999999999</v>
      </c>
      <c r="Q16" s="111"/>
      <c r="R16" s="111"/>
      <c r="S16" s="111"/>
      <c r="T16" s="111"/>
      <c r="U16" s="111"/>
      <c r="V16" s="111"/>
      <c r="W16" s="111"/>
      <c r="X16" s="111">
        <v>7194.0683799999997</v>
      </c>
      <c r="Y16" s="111"/>
      <c r="Z16" s="111" t="s">
        <v>909</v>
      </c>
      <c r="AA16" s="111" t="s">
        <v>909</v>
      </c>
      <c r="AB16" s="111" t="s">
        <v>909</v>
      </c>
      <c r="AC16" s="111" t="s">
        <v>909</v>
      </c>
    </row>
    <row r="17" spans="1:29" ht="21" customHeight="1" x14ac:dyDescent="0.25">
      <c r="A17" s="123" t="s">
        <v>1024</v>
      </c>
      <c r="B17" s="124" t="s">
        <v>909</v>
      </c>
      <c r="C17" s="124" t="s">
        <v>909</v>
      </c>
      <c r="D17" s="124" t="s">
        <v>909</v>
      </c>
      <c r="E17" s="124" t="s">
        <v>909</v>
      </c>
      <c r="F17" s="124" t="s">
        <v>909</v>
      </c>
      <c r="G17" s="124" t="s">
        <v>909</v>
      </c>
      <c r="H17" s="124" t="s">
        <v>909</v>
      </c>
      <c r="I17" s="124" t="s">
        <v>909</v>
      </c>
      <c r="J17" s="124" t="s">
        <v>909</v>
      </c>
      <c r="K17" s="124" t="s">
        <v>909</v>
      </c>
      <c r="L17" s="124" t="s">
        <v>909</v>
      </c>
      <c r="M17" s="124" t="s">
        <v>909</v>
      </c>
      <c r="N17" s="124" t="s">
        <v>909</v>
      </c>
      <c r="O17" s="124" t="s">
        <v>909</v>
      </c>
      <c r="P17" s="124" t="s">
        <v>909</v>
      </c>
      <c r="Q17" s="124" t="s">
        <v>909</v>
      </c>
      <c r="R17" s="124" t="s">
        <v>909</v>
      </c>
      <c r="S17" s="124" t="s">
        <v>909</v>
      </c>
      <c r="T17" s="124" t="s">
        <v>909</v>
      </c>
      <c r="U17" s="124" t="s">
        <v>909</v>
      </c>
      <c r="V17" s="124" t="s">
        <v>909</v>
      </c>
      <c r="W17" s="124" t="s">
        <v>909</v>
      </c>
      <c r="X17" s="124" t="s">
        <v>909</v>
      </c>
      <c r="Y17" s="124" t="s">
        <v>909</v>
      </c>
      <c r="Z17" s="124" t="s">
        <v>909</v>
      </c>
      <c r="AA17" s="124" t="s">
        <v>909</v>
      </c>
      <c r="AB17" s="124" t="s">
        <v>909</v>
      </c>
      <c r="AC17" s="124" t="s">
        <v>909</v>
      </c>
    </row>
    <row r="18" spans="1:29" ht="33" x14ac:dyDescent="0.25">
      <c r="A18" s="125" t="s">
        <v>1020</v>
      </c>
      <c r="B18" s="126" t="s">
        <v>927</v>
      </c>
      <c r="C18" s="126" t="s">
        <v>927</v>
      </c>
      <c r="D18" s="126" t="s">
        <v>927</v>
      </c>
      <c r="E18" s="126" t="s">
        <v>927</v>
      </c>
      <c r="F18" s="126" t="s">
        <v>927</v>
      </c>
      <c r="G18" s="126" t="s">
        <v>927</v>
      </c>
      <c r="H18" s="126" t="s">
        <v>927</v>
      </c>
      <c r="I18" s="126" t="s">
        <v>927</v>
      </c>
      <c r="J18" s="126" t="s">
        <v>927</v>
      </c>
      <c r="K18" s="126" t="s">
        <v>927</v>
      </c>
      <c r="L18" s="126" t="s">
        <v>927</v>
      </c>
      <c r="M18" s="126" t="s">
        <v>927</v>
      </c>
      <c r="N18" s="126" t="s">
        <v>927</v>
      </c>
      <c r="O18" s="126" t="s">
        <v>927</v>
      </c>
      <c r="P18" s="126" t="s">
        <v>927</v>
      </c>
      <c r="Q18" s="126" t="s">
        <v>927</v>
      </c>
      <c r="R18" s="126" t="s">
        <v>927</v>
      </c>
      <c r="S18" s="126" t="s">
        <v>927</v>
      </c>
      <c r="T18" s="126" t="s">
        <v>927</v>
      </c>
      <c r="U18" s="126" t="s">
        <v>927</v>
      </c>
      <c r="V18" s="126" t="s">
        <v>927</v>
      </c>
      <c r="W18" s="126" t="s">
        <v>927</v>
      </c>
      <c r="X18" s="126" t="s">
        <v>927</v>
      </c>
      <c r="Y18" s="126" t="s">
        <v>927</v>
      </c>
      <c r="Z18" s="126" t="s">
        <v>927</v>
      </c>
      <c r="AA18" s="126" t="s">
        <v>927</v>
      </c>
      <c r="AB18" s="126" t="s">
        <v>927</v>
      </c>
      <c r="AC18" s="126" t="s">
        <v>927</v>
      </c>
    </row>
    <row r="19" spans="1:29" ht="33" customHeight="1" x14ac:dyDescent="0.25">
      <c r="A19" s="109" t="s">
        <v>911</v>
      </c>
      <c r="B19" s="114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1" t="s">
        <v>909</v>
      </c>
      <c r="AA19" s="111" t="s">
        <v>909</v>
      </c>
      <c r="AB19" s="111" t="s">
        <v>909</v>
      </c>
      <c r="AC19" s="111" t="s">
        <v>909</v>
      </c>
    </row>
    <row r="20" spans="1:29" ht="33" customHeight="1" x14ac:dyDescent="0.25">
      <c r="A20" s="109" t="s">
        <v>1016</v>
      </c>
      <c r="B20" s="114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 t="s">
        <v>927</v>
      </c>
      <c r="AA20" s="111" t="s">
        <v>927</v>
      </c>
      <c r="AB20" s="111" t="s">
        <v>927</v>
      </c>
      <c r="AC20" s="111" t="s">
        <v>927</v>
      </c>
    </row>
    <row r="21" spans="1:29" ht="33" customHeight="1" x14ac:dyDescent="0.25">
      <c r="A21" s="109" t="s">
        <v>912</v>
      </c>
      <c r="B21" s="114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 t="s">
        <v>927</v>
      </c>
      <c r="AA21" s="111" t="s">
        <v>927</v>
      </c>
      <c r="AB21" s="111" t="s">
        <v>927</v>
      </c>
      <c r="AC21" s="111" t="s">
        <v>927</v>
      </c>
    </row>
    <row r="22" spans="1:29" ht="27.75" customHeight="1" x14ac:dyDescent="0.25">
      <c r="A22" s="131" t="s">
        <v>1022</v>
      </c>
      <c r="B22" s="127" t="s">
        <v>927</v>
      </c>
      <c r="C22" s="127" t="s">
        <v>927</v>
      </c>
      <c r="D22" s="127" t="s">
        <v>927</v>
      </c>
      <c r="E22" s="127" t="s">
        <v>927</v>
      </c>
      <c r="F22" s="127" t="s">
        <v>927</v>
      </c>
      <c r="G22" s="127" t="s">
        <v>927</v>
      </c>
      <c r="H22" s="127" t="s">
        <v>927</v>
      </c>
      <c r="I22" s="127" t="s">
        <v>927</v>
      </c>
      <c r="J22" s="127" t="s">
        <v>927</v>
      </c>
      <c r="K22" s="127" t="s">
        <v>927</v>
      </c>
      <c r="L22" s="127" t="s">
        <v>927</v>
      </c>
      <c r="M22" s="127" t="s">
        <v>927</v>
      </c>
      <c r="N22" s="127" t="s">
        <v>927</v>
      </c>
      <c r="O22" s="127" t="s">
        <v>927</v>
      </c>
      <c r="P22" s="127" t="s">
        <v>927</v>
      </c>
      <c r="Q22" s="127" t="s">
        <v>927</v>
      </c>
      <c r="R22" s="127" t="s">
        <v>927</v>
      </c>
      <c r="S22" s="127" t="s">
        <v>927</v>
      </c>
      <c r="T22" s="127" t="s">
        <v>927</v>
      </c>
      <c r="U22" s="127" t="s">
        <v>927</v>
      </c>
      <c r="V22" s="127" t="s">
        <v>927</v>
      </c>
      <c r="W22" s="127" t="s">
        <v>927</v>
      </c>
      <c r="X22" s="127" t="s">
        <v>927</v>
      </c>
      <c r="Y22" s="127" t="s">
        <v>927</v>
      </c>
      <c r="Z22" s="127" t="s">
        <v>927</v>
      </c>
      <c r="AA22" s="127" t="s">
        <v>927</v>
      </c>
      <c r="AB22" s="127" t="s">
        <v>927</v>
      </c>
      <c r="AC22" s="127" t="s">
        <v>927</v>
      </c>
    </row>
    <row r="23" spans="1:29" ht="16.5" customHeight="1" x14ac:dyDescent="0.25">
      <c r="A23" s="175" t="s">
        <v>913</v>
      </c>
      <c r="B23" s="175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</row>
    <row r="24" spans="1:29" x14ac:dyDescent="0.25">
      <c r="A24" s="176"/>
      <c r="B24" s="176"/>
      <c r="C24" s="176"/>
      <c r="D24" s="176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</row>
    <row r="25" spans="1:29" x14ac:dyDescent="0.25">
      <c r="A25" s="173"/>
      <c r="B25" s="173"/>
      <c r="C25" s="173"/>
      <c r="D25" s="173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</row>
    <row r="26" spans="1:29" s="15" customFormat="1" ht="16.5" customHeight="1" x14ac:dyDescent="0.25">
      <c r="B26" s="177" t="s">
        <v>1048</v>
      </c>
      <c r="C26" s="177"/>
      <c r="D26" s="177"/>
      <c r="F26" s="105"/>
      <c r="G26" s="105"/>
      <c r="H26" s="105"/>
      <c r="J26" s="146" t="s">
        <v>1049</v>
      </c>
      <c r="K26" s="105"/>
      <c r="L26" s="105"/>
    </row>
    <row r="27" spans="1:29" s="15" customFormat="1" ht="16.5" customHeight="1" x14ac:dyDescent="0.25">
      <c r="B27" s="177"/>
      <c r="C27" s="177"/>
      <c r="D27" s="177"/>
      <c r="F27" s="105"/>
      <c r="G27" s="105"/>
      <c r="H27" s="105"/>
      <c r="J27" s="105"/>
      <c r="K27" s="105"/>
      <c r="L27" s="105"/>
    </row>
    <row r="28" spans="1:29" s="15" customFormat="1" ht="16.5" customHeight="1" x14ac:dyDescent="0.25">
      <c r="B28" s="177"/>
      <c r="C28" s="177"/>
      <c r="D28" s="177"/>
      <c r="F28" s="105"/>
      <c r="G28" s="105"/>
      <c r="H28" s="105"/>
      <c r="J28" s="105"/>
      <c r="K28" s="105"/>
      <c r="L28" s="105"/>
    </row>
    <row r="29" spans="1:29" s="15" customFormat="1" ht="16.5" customHeight="1" x14ac:dyDescent="0.25">
      <c r="B29" s="153" t="s">
        <v>1014</v>
      </c>
      <c r="C29" s="153"/>
      <c r="D29" s="153"/>
      <c r="F29" s="153" t="s">
        <v>1021</v>
      </c>
      <c r="G29" s="153"/>
      <c r="H29" s="153"/>
      <c r="J29" s="153" t="s">
        <v>924</v>
      </c>
      <c r="K29" s="153"/>
      <c r="L29" s="153"/>
    </row>
    <row r="30" spans="1:29" x14ac:dyDescent="0.25">
      <c r="A30" s="112"/>
    </row>
    <row r="31" spans="1:29" x14ac:dyDescent="0.25">
      <c r="A31" s="112"/>
    </row>
    <row r="32" spans="1:29" x14ac:dyDescent="0.25">
      <c r="A32" s="112"/>
    </row>
    <row r="33" spans="1:29" x14ac:dyDescent="0.25">
      <c r="A33" s="112"/>
    </row>
    <row r="34" spans="1:29" s="120" customFormat="1" ht="15.75" x14ac:dyDescent="0.25">
      <c r="A34" s="174" t="str">
        <f>+A2</f>
        <v>Municipalidad de Alfaro Ruíz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</row>
    <row r="35" spans="1:29" s="120" customFormat="1" ht="15.75" x14ac:dyDescent="0.2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</row>
    <row r="36" spans="1:29" s="120" customFormat="1" ht="15.75" x14ac:dyDescent="0.25">
      <c r="A36" s="174" t="s">
        <v>887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</row>
    <row r="37" spans="1:29" s="120" customFormat="1" ht="15.75" x14ac:dyDescent="0.25">
      <c r="A37" s="182" t="s">
        <v>914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</row>
    <row r="38" spans="1:29" s="120" customFormat="1" ht="15.75" x14ac:dyDescent="0.25">
      <c r="A38" s="181" t="str">
        <f>+A4</f>
        <v>Del 01 de Enero de 2022 al 31 de Agosto de 2022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</row>
    <row r="39" spans="1:29" x14ac:dyDescent="0.25">
      <c r="A39" s="180" t="s">
        <v>926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</row>
    <row r="40" spans="1:29" s="4" customFormat="1" ht="37.5" customHeight="1" x14ac:dyDescent="0.25">
      <c r="A40" s="129" t="s">
        <v>888</v>
      </c>
      <c r="B40" s="178" t="s">
        <v>889</v>
      </c>
      <c r="C40" s="178"/>
      <c r="D40" s="178" t="s">
        <v>890</v>
      </c>
      <c r="E40" s="178"/>
      <c r="F40" s="178" t="s">
        <v>891</v>
      </c>
      <c r="G40" s="178"/>
      <c r="H40" s="178" t="s">
        <v>892</v>
      </c>
      <c r="I40" s="178"/>
      <c r="J40" s="178" t="s">
        <v>893</v>
      </c>
      <c r="K40" s="178"/>
      <c r="L40" s="178" t="s">
        <v>894</v>
      </c>
      <c r="M40" s="178"/>
      <c r="N40" s="178" t="s">
        <v>895</v>
      </c>
      <c r="O40" s="178"/>
      <c r="P40" s="178" t="s">
        <v>896</v>
      </c>
      <c r="Q40" s="178"/>
      <c r="R40" s="178" t="s">
        <v>897</v>
      </c>
      <c r="S40" s="178"/>
      <c r="T40" s="178" t="s">
        <v>898</v>
      </c>
      <c r="U40" s="178"/>
      <c r="V40" s="178" t="s">
        <v>899</v>
      </c>
      <c r="W40" s="178"/>
      <c r="X40" s="178" t="s">
        <v>900</v>
      </c>
      <c r="Y40" s="178"/>
      <c r="Z40" s="178" t="s">
        <v>901</v>
      </c>
      <c r="AA40" s="178"/>
      <c r="AB40" s="178" t="s">
        <v>902</v>
      </c>
      <c r="AC40" s="178"/>
    </row>
    <row r="41" spans="1:29" s="108" customFormat="1" ht="23.25" customHeight="1" x14ac:dyDescent="0.25">
      <c r="A41" s="121" t="s">
        <v>1019</v>
      </c>
      <c r="B41" s="115" t="str">
        <f>+B7</f>
        <v>2022</v>
      </c>
      <c r="C41" s="116">
        <f>+C7</f>
        <v>2021</v>
      </c>
      <c r="D41" s="116" t="str">
        <f t="shared" ref="D41:AC41" si="0">+D7</f>
        <v>2022</v>
      </c>
      <c r="E41" s="116">
        <f t="shared" si="0"/>
        <v>2021</v>
      </c>
      <c r="F41" s="116" t="str">
        <f t="shared" si="0"/>
        <v>2022</v>
      </c>
      <c r="G41" s="116">
        <f t="shared" si="0"/>
        <v>2021</v>
      </c>
      <c r="H41" s="116" t="str">
        <f t="shared" si="0"/>
        <v>2022</v>
      </c>
      <c r="I41" s="116">
        <f t="shared" si="0"/>
        <v>2021</v>
      </c>
      <c r="J41" s="116" t="str">
        <f t="shared" si="0"/>
        <v>2022</v>
      </c>
      <c r="K41" s="116">
        <f t="shared" si="0"/>
        <v>2021</v>
      </c>
      <c r="L41" s="116" t="str">
        <f t="shared" si="0"/>
        <v>2022</v>
      </c>
      <c r="M41" s="116">
        <f t="shared" si="0"/>
        <v>2021</v>
      </c>
      <c r="N41" s="116" t="str">
        <f t="shared" si="0"/>
        <v>2022</v>
      </c>
      <c r="O41" s="116">
        <f t="shared" si="0"/>
        <v>2021</v>
      </c>
      <c r="P41" s="116" t="str">
        <f t="shared" si="0"/>
        <v>2022</v>
      </c>
      <c r="Q41" s="116">
        <f t="shared" si="0"/>
        <v>2021</v>
      </c>
      <c r="R41" s="116" t="str">
        <f t="shared" si="0"/>
        <v>2022</v>
      </c>
      <c r="S41" s="116">
        <f t="shared" si="0"/>
        <v>2021</v>
      </c>
      <c r="T41" s="116" t="str">
        <f t="shared" si="0"/>
        <v>2022</v>
      </c>
      <c r="U41" s="116">
        <f t="shared" si="0"/>
        <v>2021</v>
      </c>
      <c r="V41" s="116" t="str">
        <f t="shared" si="0"/>
        <v>2022</v>
      </c>
      <c r="W41" s="116">
        <f t="shared" si="0"/>
        <v>2021</v>
      </c>
      <c r="X41" s="116" t="str">
        <f t="shared" si="0"/>
        <v>2022</v>
      </c>
      <c r="Y41" s="116">
        <f t="shared" si="0"/>
        <v>2021</v>
      </c>
      <c r="Z41" s="116" t="str">
        <f t="shared" si="0"/>
        <v>2022</v>
      </c>
      <c r="AA41" s="116">
        <f t="shared" si="0"/>
        <v>2021</v>
      </c>
      <c r="AB41" s="116" t="str">
        <f t="shared" si="0"/>
        <v>2022</v>
      </c>
      <c r="AC41" s="116">
        <f t="shared" si="0"/>
        <v>2021</v>
      </c>
    </row>
    <row r="42" spans="1:29" ht="33" customHeight="1" x14ac:dyDescent="0.25">
      <c r="A42" s="109" t="s">
        <v>915</v>
      </c>
      <c r="B42" s="114"/>
      <c r="C42" s="110"/>
      <c r="D42" s="110" t="s">
        <v>927</v>
      </c>
      <c r="E42" s="110" t="s">
        <v>927</v>
      </c>
      <c r="F42" s="110" t="s">
        <v>927</v>
      </c>
      <c r="G42" s="110" t="s">
        <v>927</v>
      </c>
      <c r="H42" s="110" t="s">
        <v>927</v>
      </c>
      <c r="I42" s="110" t="s">
        <v>927</v>
      </c>
      <c r="J42" s="110" t="s">
        <v>927</v>
      </c>
      <c r="K42" s="110" t="s">
        <v>927</v>
      </c>
      <c r="L42" s="110">
        <v>872.35820999999999</v>
      </c>
      <c r="M42" s="110" t="s">
        <v>927</v>
      </c>
      <c r="N42" s="110">
        <v>115</v>
      </c>
      <c r="O42" s="110" t="s">
        <v>927</v>
      </c>
      <c r="P42" s="110" t="s">
        <v>927</v>
      </c>
      <c r="Q42" s="110" t="s">
        <v>927</v>
      </c>
      <c r="R42" s="110" t="s">
        <v>927</v>
      </c>
      <c r="S42" s="110" t="s">
        <v>927</v>
      </c>
      <c r="T42" s="110" t="s">
        <v>927</v>
      </c>
      <c r="U42" s="110" t="s">
        <v>927</v>
      </c>
      <c r="V42" s="110" t="s">
        <v>927</v>
      </c>
      <c r="W42" s="110" t="s">
        <v>927</v>
      </c>
      <c r="X42" s="110" t="s">
        <v>927</v>
      </c>
      <c r="Y42" s="110" t="s">
        <v>927</v>
      </c>
      <c r="Z42" s="111" t="s">
        <v>927</v>
      </c>
      <c r="AA42" s="111" t="s">
        <v>927</v>
      </c>
      <c r="AB42" s="111" t="s">
        <v>927</v>
      </c>
      <c r="AC42" s="111" t="s">
        <v>927</v>
      </c>
    </row>
    <row r="43" spans="1:29" ht="33" customHeight="1" x14ac:dyDescent="0.25">
      <c r="A43" s="109" t="s">
        <v>916</v>
      </c>
      <c r="B43" s="114"/>
      <c r="C43" s="111" t="s">
        <v>927</v>
      </c>
      <c r="D43" s="111" t="s">
        <v>927</v>
      </c>
      <c r="E43" s="111" t="s">
        <v>927</v>
      </c>
      <c r="F43" s="111" t="s">
        <v>927</v>
      </c>
      <c r="G43" s="111" t="s">
        <v>927</v>
      </c>
      <c r="H43" s="111" t="s">
        <v>927</v>
      </c>
      <c r="I43" s="111" t="s">
        <v>927</v>
      </c>
      <c r="J43" s="111" t="s">
        <v>927</v>
      </c>
      <c r="K43" s="111" t="s">
        <v>927</v>
      </c>
      <c r="L43" s="111" t="s">
        <v>927</v>
      </c>
      <c r="M43" s="111" t="s">
        <v>927</v>
      </c>
      <c r="N43" s="111" t="s">
        <v>927</v>
      </c>
      <c r="O43" s="111" t="s">
        <v>927</v>
      </c>
      <c r="P43" s="111" t="s">
        <v>927</v>
      </c>
      <c r="Q43" s="111" t="s">
        <v>927</v>
      </c>
      <c r="R43" s="111" t="s">
        <v>927</v>
      </c>
      <c r="S43" s="111" t="s">
        <v>927</v>
      </c>
      <c r="T43" s="111" t="s">
        <v>927</v>
      </c>
      <c r="U43" s="111" t="s">
        <v>927</v>
      </c>
      <c r="V43" s="111" t="s">
        <v>927</v>
      </c>
      <c r="W43" s="111" t="s">
        <v>927</v>
      </c>
      <c r="X43" s="111" t="s">
        <v>927</v>
      </c>
      <c r="Y43" s="111" t="s">
        <v>927</v>
      </c>
      <c r="Z43" s="111" t="s">
        <v>927</v>
      </c>
      <c r="AA43" s="111" t="s">
        <v>927</v>
      </c>
      <c r="AB43" s="111" t="s">
        <v>927</v>
      </c>
      <c r="AC43" s="111" t="s">
        <v>927</v>
      </c>
    </row>
    <row r="44" spans="1:29" ht="33" customHeight="1" x14ac:dyDescent="0.25">
      <c r="A44" s="109" t="s">
        <v>917</v>
      </c>
      <c r="B44" s="114" t="s">
        <v>927</v>
      </c>
      <c r="C44" s="111" t="s">
        <v>927</v>
      </c>
      <c r="D44" s="111" t="s">
        <v>927</v>
      </c>
      <c r="E44" s="111" t="s">
        <v>927</v>
      </c>
      <c r="F44" s="111" t="s">
        <v>927</v>
      </c>
      <c r="G44" s="111" t="s">
        <v>927</v>
      </c>
      <c r="H44" s="111" t="s">
        <v>927</v>
      </c>
      <c r="I44" s="111" t="s">
        <v>927</v>
      </c>
      <c r="J44" s="111" t="s">
        <v>927</v>
      </c>
      <c r="K44" s="111" t="s">
        <v>927</v>
      </c>
      <c r="L44" s="111" t="s">
        <v>927</v>
      </c>
      <c r="M44" s="111" t="s">
        <v>927</v>
      </c>
      <c r="N44" s="111" t="s">
        <v>927</v>
      </c>
      <c r="O44" s="111" t="s">
        <v>927</v>
      </c>
      <c r="P44" s="111" t="s">
        <v>927</v>
      </c>
      <c r="Q44" s="111" t="s">
        <v>927</v>
      </c>
      <c r="R44" s="111" t="s">
        <v>927</v>
      </c>
      <c r="S44" s="111" t="s">
        <v>927</v>
      </c>
      <c r="T44" s="111" t="s">
        <v>927</v>
      </c>
      <c r="U44" s="111" t="s">
        <v>927</v>
      </c>
      <c r="V44" s="111" t="s">
        <v>927</v>
      </c>
      <c r="W44" s="111" t="s">
        <v>927</v>
      </c>
      <c r="X44" s="111" t="s">
        <v>927</v>
      </c>
      <c r="Y44" s="111" t="s">
        <v>927</v>
      </c>
      <c r="Z44" s="111" t="s">
        <v>927</v>
      </c>
      <c r="AA44" s="111" t="s">
        <v>927</v>
      </c>
      <c r="AB44" s="111" t="s">
        <v>927</v>
      </c>
      <c r="AC44" s="111" t="s">
        <v>927</v>
      </c>
    </row>
    <row r="45" spans="1:29" ht="21" customHeight="1" x14ac:dyDescent="0.25">
      <c r="A45" s="123" t="s">
        <v>918</v>
      </c>
      <c r="B45" s="124" t="s">
        <v>927</v>
      </c>
      <c r="C45" s="124" t="s">
        <v>927</v>
      </c>
      <c r="D45" s="124" t="s">
        <v>927</v>
      </c>
      <c r="E45" s="124" t="s">
        <v>927</v>
      </c>
      <c r="F45" s="124" t="s">
        <v>927</v>
      </c>
      <c r="G45" s="124" t="s">
        <v>927</v>
      </c>
      <c r="H45" s="124" t="s">
        <v>927</v>
      </c>
      <c r="I45" s="124" t="s">
        <v>927</v>
      </c>
      <c r="J45" s="124" t="s">
        <v>927</v>
      </c>
      <c r="K45" s="124" t="s">
        <v>927</v>
      </c>
      <c r="L45" s="124" t="s">
        <v>927</v>
      </c>
      <c r="M45" s="124" t="s">
        <v>927</v>
      </c>
      <c r="N45" s="124" t="s">
        <v>927</v>
      </c>
      <c r="O45" s="124" t="s">
        <v>927</v>
      </c>
      <c r="P45" s="124" t="s">
        <v>927</v>
      </c>
      <c r="Q45" s="124" t="s">
        <v>927</v>
      </c>
      <c r="R45" s="124" t="s">
        <v>927</v>
      </c>
      <c r="S45" s="124" t="s">
        <v>927</v>
      </c>
      <c r="T45" s="124" t="s">
        <v>927</v>
      </c>
      <c r="U45" s="124" t="s">
        <v>927</v>
      </c>
      <c r="V45" s="124" t="s">
        <v>927</v>
      </c>
      <c r="W45" s="124" t="s">
        <v>927</v>
      </c>
      <c r="X45" s="124" t="s">
        <v>927</v>
      </c>
      <c r="Y45" s="124" t="s">
        <v>927</v>
      </c>
      <c r="Z45" s="124" t="s">
        <v>927</v>
      </c>
      <c r="AA45" s="124" t="s">
        <v>927</v>
      </c>
      <c r="AB45" s="124" t="s">
        <v>927</v>
      </c>
      <c r="AC45" s="124" t="s">
        <v>927</v>
      </c>
    </row>
    <row r="46" spans="1:29" ht="33" customHeight="1" x14ac:dyDescent="0.25">
      <c r="A46" s="109" t="s">
        <v>919</v>
      </c>
      <c r="B46" s="114"/>
      <c r="C46" s="111" t="s">
        <v>927</v>
      </c>
      <c r="D46" s="111" t="s">
        <v>927</v>
      </c>
      <c r="E46" s="111" t="s">
        <v>927</v>
      </c>
      <c r="F46" s="111" t="s">
        <v>927</v>
      </c>
      <c r="G46" s="111" t="s">
        <v>927</v>
      </c>
      <c r="H46" s="111" t="s">
        <v>927</v>
      </c>
      <c r="I46" s="111" t="s">
        <v>927</v>
      </c>
      <c r="J46" s="111" t="s">
        <v>927</v>
      </c>
      <c r="K46" s="111" t="s">
        <v>927</v>
      </c>
      <c r="L46" s="111" t="s">
        <v>927</v>
      </c>
      <c r="M46" s="111" t="s">
        <v>927</v>
      </c>
      <c r="N46" s="111" t="s">
        <v>927</v>
      </c>
      <c r="O46" s="111" t="s">
        <v>927</v>
      </c>
      <c r="P46" s="111" t="s">
        <v>927</v>
      </c>
      <c r="Q46" s="111" t="s">
        <v>927</v>
      </c>
      <c r="R46" s="111" t="s">
        <v>927</v>
      </c>
      <c r="S46" s="111" t="s">
        <v>927</v>
      </c>
      <c r="T46" s="111" t="s">
        <v>927</v>
      </c>
      <c r="U46" s="111" t="s">
        <v>927</v>
      </c>
      <c r="V46" s="111" t="s">
        <v>927</v>
      </c>
      <c r="W46" s="111" t="s">
        <v>927</v>
      </c>
      <c r="X46" s="111" t="s">
        <v>927</v>
      </c>
      <c r="Y46" s="111" t="s">
        <v>927</v>
      </c>
      <c r="Z46" s="111" t="s">
        <v>927</v>
      </c>
      <c r="AA46" s="111" t="s">
        <v>927</v>
      </c>
      <c r="AB46" s="111" t="s">
        <v>927</v>
      </c>
      <c r="AC46" s="111" t="s">
        <v>927</v>
      </c>
    </row>
    <row r="47" spans="1:29" ht="33" customHeight="1" x14ac:dyDescent="0.25">
      <c r="A47" s="109" t="s">
        <v>920</v>
      </c>
      <c r="B47" s="114" t="s">
        <v>927</v>
      </c>
      <c r="C47" s="111" t="s">
        <v>927</v>
      </c>
      <c r="D47" s="111" t="s">
        <v>927</v>
      </c>
      <c r="E47" s="111" t="s">
        <v>927</v>
      </c>
      <c r="F47" s="111" t="s">
        <v>927</v>
      </c>
      <c r="G47" s="111" t="s">
        <v>927</v>
      </c>
      <c r="H47" s="111" t="s">
        <v>927</v>
      </c>
      <c r="I47" s="111" t="s">
        <v>927</v>
      </c>
      <c r="J47" s="111" t="s">
        <v>927</v>
      </c>
      <c r="K47" s="111" t="s">
        <v>927</v>
      </c>
      <c r="L47" s="111" t="s">
        <v>927</v>
      </c>
      <c r="M47" s="111" t="s">
        <v>927</v>
      </c>
      <c r="N47" s="111" t="s">
        <v>927</v>
      </c>
      <c r="O47" s="111" t="s">
        <v>927</v>
      </c>
      <c r="P47" s="111" t="s">
        <v>927</v>
      </c>
      <c r="Q47" s="111" t="s">
        <v>927</v>
      </c>
      <c r="R47" s="111" t="s">
        <v>927</v>
      </c>
      <c r="S47" s="111" t="s">
        <v>927</v>
      </c>
      <c r="T47" s="111" t="s">
        <v>927</v>
      </c>
      <c r="U47" s="111" t="s">
        <v>927</v>
      </c>
      <c r="V47" s="111" t="s">
        <v>927</v>
      </c>
      <c r="W47" s="111" t="s">
        <v>927</v>
      </c>
      <c r="X47" s="111" t="s">
        <v>927</v>
      </c>
      <c r="Y47" s="111" t="s">
        <v>927</v>
      </c>
      <c r="Z47" s="111" t="s">
        <v>927</v>
      </c>
      <c r="AA47" s="111" t="s">
        <v>927</v>
      </c>
      <c r="AB47" s="111" t="s">
        <v>927</v>
      </c>
      <c r="AC47" s="111" t="s">
        <v>927</v>
      </c>
    </row>
    <row r="48" spans="1:29" ht="21" customHeight="1" x14ac:dyDescent="0.25">
      <c r="A48" s="123" t="s">
        <v>921</v>
      </c>
      <c r="B48" s="124" t="s">
        <v>927</v>
      </c>
      <c r="C48" s="124" t="s">
        <v>927</v>
      </c>
      <c r="D48" s="124" t="s">
        <v>927</v>
      </c>
      <c r="E48" s="124" t="s">
        <v>927</v>
      </c>
      <c r="F48" s="124" t="s">
        <v>927</v>
      </c>
      <c r="G48" s="124" t="s">
        <v>927</v>
      </c>
      <c r="H48" s="124" t="s">
        <v>927</v>
      </c>
      <c r="I48" s="124" t="s">
        <v>927</v>
      </c>
      <c r="J48" s="124" t="s">
        <v>927</v>
      </c>
      <c r="K48" s="124" t="s">
        <v>927</v>
      </c>
      <c r="L48" s="124" t="s">
        <v>927</v>
      </c>
      <c r="M48" s="124" t="s">
        <v>927</v>
      </c>
      <c r="N48" s="124" t="s">
        <v>927</v>
      </c>
      <c r="O48" s="124" t="s">
        <v>927</v>
      </c>
      <c r="P48" s="124" t="s">
        <v>927</v>
      </c>
      <c r="Q48" s="124" t="s">
        <v>927</v>
      </c>
      <c r="R48" s="124" t="s">
        <v>927</v>
      </c>
      <c r="S48" s="124" t="s">
        <v>927</v>
      </c>
      <c r="T48" s="124" t="s">
        <v>927</v>
      </c>
      <c r="U48" s="124" t="s">
        <v>927</v>
      </c>
      <c r="V48" s="124" t="s">
        <v>927</v>
      </c>
      <c r="W48" s="124" t="s">
        <v>927</v>
      </c>
      <c r="X48" s="124" t="s">
        <v>927</v>
      </c>
      <c r="Y48" s="124" t="s">
        <v>927</v>
      </c>
      <c r="Z48" s="124" t="s">
        <v>927</v>
      </c>
      <c r="AA48" s="124" t="s">
        <v>927</v>
      </c>
      <c r="AB48" s="124" t="s">
        <v>927</v>
      </c>
      <c r="AC48" s="124" t="s">
        <v>927</v>
      </c>
    </row>
    <row r="49" spans="1:29" ht="16.5" customHeight="1" x14ac:dyDescent="0.25">
      <c r="A49" s="179" t="s">
        <v>913</v>
      </c>
      <c r="B49" s="179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</row>
    <row r="50" spans="1:29" ht="16.5" customHeight="1" x14ac:dyDescent="0.25"/>
    <row r="52" spans="1:29" x14ac:dyDescent="0.25">
      <c r="A52" s="113"/>
    </row>
    <row r="53" spans="1:29" s="15" customFormat="1" ht="16.5" customHeight="1" x14ac:dyDescent="0.25">
      <c r="B53" s="177" t="s">
        <v>1048</v>
      </c>
      <c r="C53" s="177"/>
      <c r="D53" s="177"/>
      <c r="F53" s="105"/>
      <c r="G53" s="105"/>
      <c r="H53" s="105"/>
      <c r="J53" s="146" t="s">
        <v>1049</v>
      </c>
      <c r="K53" s="105"/>
      <c r="L53" s="105"/>
    </row>
    <row r="54" spans="1:29" s="15" customFormat="1" ht="16.5" customHeight="1" x14ac:dyDescent="0.25">
      <c r="B54" s="177"/>
      <c r="C54" s="177"/>
      <c r="D54" s="177"/>
      <c r="F54" s="105"/>
      <c r="G54" s="105"/>
      <c r="H54" s="105"/>
      <c r="J54" s="105"/>
      <c r="K54" s="105"/>
      <c r="L54" s="105"/>
    </row>
    <row r="55" spans="1:29" s="15" customFormat="1" ht="16.5" customHeight="1" x14ac:dyDescent="0.25">
      <c r="B55" s="177"/>
      <c r="C55" s="177"/>
      <c r="D55" s="177"/>
      <c r="F55" s="105"/>
      <c r="G55" s="105"/>
      <c r="H55" s="105"/>
      <c r="J55" s="105"/>
      <c r="K55" s="105"/>
      <c r="L55" s="105"/>
    </row>
    <row r="56" spans="1:29" s="15" customFormat="1" ht="16.5" customHeight="1" x14ac:dyDescent="0.25">
      <c r="B56" s="153" t="s">
        <v>1014</v>
      </c>
      <c r="C56" s="153"/>
      <c r="D56" s="153"/>
      <c r="F56" s="153" t="s">
        <v>1021</v>
      </c>
      <c r="G56" s="153"/>
      <c r="H56" s="153"/>
      <c r="J56" s="153" t="s">
        <v>924</v>
      </c>
      <c r="K56" s="153"/>
      <c r="L56" s="153"/>
    </row>
    <row r="59" spans="1:29" x14ac:dyDescent="0.25">
      <c r="G59" s="15"/>
    </row>
    <row r="60" spans="1:29" x14ac:dyDescent="0.25">
      <c r="G60" s="15"/>
    </row>
    <row r="61" spans="1:29" x14ac:dyDescent="0.25">
      <c r="G61" s="15"/>
    </row>
    <row r="62" spans="1:29" x14ac:dyDescent="0.25">
      <c r="G62" s="15"/>
    </row>
  </sheetData>
  <protectedRanges>
    <protectedRange sqref="E42:AC49 B42:D48 C49:D49" name="Rango2"/>
    <protectedRange sqref="B8:AC23" name="Rango1"/>
    <protectedRange sqref="F53:G53 K53:L53 A53:C53 F26:G26 K26:L26 A26:C26" name="Rango2_1"/>
    <protectedRange sqref="J53" name="Rango2_2"/>
    <protectedRange sqref="J26" name="Rango2_3"/>
  </protectedRanges>
  <mergeCells count="49">
    <mergeCell ref="J56:L56"/>
    <mergeCell ref="Z40:AA40"/>
    <mergeCell ref="AB40:AC40"/>
    <mergeCell ref="N40:O40"/>
    <mergeCell ref="P40:Q40"/>
    <mergeCell ref="R40:S40"/>
    <mergeCell ref="T40:U40"/>
    <mergeCell ref="V40:W40"/>
    <mergeCell ref="X40:Y40"/>
    <mergeCell ref="A39:AC39"/>
    <mergeCell ref="J40:K40"/>
    <mergeCell ref="L40:M40"/>
    <mergeCell ref="A38:AC38"/>
    <mergeCell ref="A37:AC37"/>
    <mergeCell ref="B56:D56"/>
    <mergeCell ref="B40:C40"/>
    <mergeCell ref="D40:E40"/>
    <mergeCell ref="F40:G40"/>
    <mergeCell ref="H40:I40"/>
    <mergeCell ref="F56:H56"/>
    <mergeCell ref="A49:B49"/>
    <mergeCell ref="B53:D55"/>
    <mergeCell ref="A25:D25"/>
    <mergeCell ref="A34:AC34"/>
    <mergeCell ref="A36:AC36"/>
    <mergeCell ref="A23:B23"/>
    <mergeCell ref="P6:Q6"/>
    <mergeCell ref="R6:S6"/>
    <mergeCell ref="T6:U6"/>
    <mergeCell ref="V6:W6"/>
    <mergeCell ref="X6:Y6"/>
    <mergeCell ref="A24:D24"/>
    <mergeCell ref="B26:D28"/>
    <mergeCell ref="B29:D29"/>
    <mergeCell ref="F29:H29"/>
    <mergeCell ref="J29:L29"/>
    <mergeCell ref="A2:AC2"/>
    <mergeCell ref="A3:AC3"/>
    <mergeCell ref="A4:AC4"/>
    <mergeCell ref="B6:C6"/>
    <mergeCell ref="D6:E6"/>
    <mergeCell ref="F6:G6"/>
    <mergeCell ref="H6:I6"/>
    <mergeCell ref="J6:K6"/>
    <mergeCell ref="L6:M6"/>
    <mergeCell ref="N6:O6"/>
    <mergeCell ref="A5:AC5"/>
    <mergeCell ref="Z6:AA6"/>
    <mergeCell ref="AB6:AC6"/>
  </mergeCells>
  <pageMargins left="0.51181102362204722" right="0.31496062992125984" top="1.1417322834645669" bottom="0.74803149606299213" header="0.31496062992125984" footer="0.31496062992125984"/>
  <pageSetup paperSize="5" scale="37" orientation="landscape" r:id="rId1"/>
  <rowBreaks count="1" manualBreakCount="1">
    <brk id="33" max="16383" man="1"/>
  </rowBreaks>
  <legacy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bNWbQk4qv6XtE6tTu4ap/kZOIfBhlt7an8yJbnTUAQE=</DigestValue>
    </Reference>
    <Reference Type="http://www.w3.org/2000/09/xmldsig#Object" URI="#idOfficeObject">
      <DigestMethod Algorithm="http://www.w3.org/2001/04/xmlenc#sha256"/>
      <DigestValue>VAdPAJxlOI4/XgZW/p9LOd1HCCUIujcbDQyoI2Eovw4=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lJ+6VLz58ru0odnocigWg0oTdJjiZbVuJGtm1bkhl04=</DigestValue>
    </Reference>
  </SignedInfo>
  <SignatureValue>OSev7J2PrmYwApxOexxqN8Tpi4QOvFRdeGa/Y/80OD1O3a/AWB0NDJQSCn627yp2YPj5DWBYJTbg
Fe7Pgu7E906DYnT3dL6xjU2SxmAPA2RDWf9SJuq0Nx3y79zA6QL5jSwJ0HZRvDOPqB7LGg/rQq8/
rk6xIk88g7aQhOadVYBBecqrvLevpQ2GLoWDoBJkmlhQA+JGWIb1sJjCY9Pbzmzent3dTlLtK+jl
jq9QuWQaT2y3ELVNa5RICDDKiO2eKs9raIU2zp2WolrRz2V0CE66FDdli7Qy+dP7QOIOz2P3X2Jz
+yOnXOVOlSNmMEWspTrxkcqwziYIdAC9/FxDJA==</SignatureValue>
  <KeyInfo>
    <X509Data>
      <X509Certificate>MIIFtTCCBJ2gAwIBAgITFAAM/1t3WHw4vIGXigABAAz/WzANBgkqhkiG9w0BAQsFADCBmTEZMBcGA1UEBRMQQ1BKLTQtMDAwLTAwNDAxNzELMAkGA1UEBhMCQ1IxJDAiBgNVBAoTG0JBTkNPIENFTlRSQUwgREUgQ09TVEEgUklDQTEiMCAGA1UECxMZRElWSVNJT04gU0lTVEVNQVMgREUgUEFHTzElMCMGA1UEAxMcQ0EgU0lOUEUgLSBQRVJTT05BIEZJU0lDQSB2MjAeFw0yMjAyMjMxOTE1NTJaFw0yNjAyMjIxOTE1NTJaMIGxMRkwFwYDVQQFExBDUEYtMDItMDY1OS0wMjE4MRYwFAYDVQQEDA1BQ1XDkUEgQkxBTkNPMRUwEwYDVQQqEwxBTEVYIEVOUklRVUUxCzAJBgNVBAYTAkNSMRcwFQYDVQQKEw5QRVJTT05BIEZJU0lDQTESMBAGA1UECxMJQ0lVREFEQU5PMSswKQYDVQQDDCJBTEVYIEVOUklRVUUgQUNVw5FBIEJMQU5DTyAoRklSTUEpMIIBIjANBgkqhkiG9w0BAQEFAAOCAQ8AMIIBCgKCAQEAnM9tAB4HYu7vN1ayLi3EnRpt3IigAj29h/59Ug70+yC8EHPFD7n/AoRTC0EaW+7anieKfe8oxTFynJQl7Q/uak7JsGHMK+IDd6wKza6yEw6wnWMFvM8MNcqsDveiQxkzBR2ou/BTzwDJqRJt5Gk+AzsCvVbot/RZdgXDRTasvM6I7B8ztfJ+RNPYQy268TUPMWChT4GsTeSlzGLtSybCSACgZtjTI6a/gUYa6YQFvgFaE4BDLyv2Fg8vMwCat2gFbnPJasvGnPNIMq3mzmROVqwqx/PDuriedo+2LagJSguV1j5y9DmQEVhfSjOg8Ybin4C6+89Mm8KQY+jNhTAn2QIDAQABo4IB2jCCAdYwHQYDVR0OBBYEFFFZpSNik6bkQo74GyNugfLdOs3cMB8GA1UdIwQYMBaAFF8FGEEQ3hUvOunAFqPnoWpS0TrsMGEGA1UdHwRaMFgwVqBUoFKGUGh0dHA6Ly9mZGkuc2lucGUuZmkuY3IvcmVwb3NpdG9yaW8vQ0ElMjBTSU5QRSUyMC0lMjBQRVJTT05BJTIwRklTSUNBJTIwdjIoMSkuY3JsMIGYBggrBgEFBQcBAQSBizCBiDBcBggrBgEFBQcwAoZQaHR0cDovL2ZkaS5zaW5wZS5maS5jci9yZXBvc2l0b3Jpby9DQSUyMFNJTlBFJTIwLSUyMFBFUlNPTkElMjBGSVNJQ0ElMjB2MigxKS5jcnQwKAYIKwYBBQUHMAGGHGh0dHA6Ly9vY3NwLnNpbnBlLmZpLmNyL29jc3AwDgYDVR0PAQH/BAQDAgbAMD0GCSsGAQQBgjcVBwQwMC4GJisGAQQBgjcVCIXE6luC0eM1lZEbgvmXGIaly2uBf4G50nKBnr94AgFkAgEHMBMGA1UdJQQMMAoGCCsGAQUFBwMEMBsGCSsGAQQBgjcVCgQOMAwwCgYIKwYBBQUHAwQwFQYDVR0gBA4wDDAKBghggTwBAQEBAjANBgkqhkiG9w0BAQsFAAOCAQEAqod/zewVIc3Ltk5Bolx/aZ9pgKEnah2h5LIbwCkh0BzThssMD7XyTv3Bw+W4jYo7ve/7pe6nUlLEybVFIIQ6s8kH4zbax9KtTRm4qxEXGjqhxd1FMsve3em3/jQjwOIlW3uwB3X2L6bNNNeTVr5edJfU4GDfeTBEZCXEqc5HKKUVaxIZXS7fEtrKO/8RZDEx88a5eVl7CTCuYtNGW8nMMiPpGKLCFeGK5FeKBW0M3H22+PkFWNrjeEIHBkTnAsQNNSS0wB5rcJ+Va774y2dbJ70hW0yQwjmAzlllf5rZhg3yClucp4VaDPBJzPTY1cV7TEFGIJmWXUuVfQKgEWqhf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4h0GWueR3T7kiGMxsW8D70L0zHyUH/Hz3psl3yTZxl8=</DigestValue>
      </Reference>
      <Reference URI="/xl/comments1.xml?ContentType=application/vnd.openxmlformats-officedocument.spreadsheetml.comments+xml">
        <DigestMethod Algorithm="http://www.w3.org/2001/04/xmlenc#sha256"/>
        <DigestValue>brrwzB++2uqiP3OZm9g0gx2pyCYer7or4oOjxy2bWCk=</DigestValue>
      </Reference>
      <Reference URI="/xl/drawings/vmlDrawing1.vml?ContentType=application/vnd.openxmlformats-officedocument.vmlDrawing">
        <DigestMethod Algorithm="http://www.w3.org/2001/04/xmlenc#sha256"/>
        <DigestValue>M7OXcHFFbczTdaqg928JCVa54QlY4RduGs7yWPWbtD4=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gfz69IR6n9N4Bx+obWrgtWEkOk8vuAeYVqDVH02ikd0=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7hDJ3/T4qGr+4bIcD3vX6zAPQ+tB7WpONGUG353xyTU=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UM8gEeHMlMI7Mp9N4WUo3S+yn6S8WQhs6L1SE2f+U7k=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6Catw2SFxcAqQjZPngC9J/AgOLOQ8cMbP+oFgo93GzI=</DigestValue>
      </Reference>
      <Reference URI="/xl/sharedStrings.xml?ContentType=application/vnd.openxmlformats-officedocument.spreadsheetml.sharedStrings+xml">
        <DigestMethod Algorithm="http://www.w3.org/2001/04/xmlenc#sha256"/>
        <DigestValue>YxEtbBTTZzoNmKPnvugVpKQZxJTkJTZC7P4/Of+molQ=</DigestValue>
      </Reference>
      <Reference URI="/xl/styles.xml?ContentType=application/vnd.openxmlformats-officedocument.spreadsheetml.styles+xml">
        <DigestMethod Algorithm="http://www.w3.org/2001/04/xmlenc#sha256"/>
        <DigestValue>rcYx2gJ8vsbgQxr2vOR+akbAPSNPNyZIMq7lyYuGd5E=</DigestValue>
      </Reference>
      <Reference URI="/xl/theme/theme1.xml?ContentType=application/vnd.openxmlformats-officedocument.theme+xml">
        <DigestMethod Algorithm="http://www.w3.org/2001/04/xmlenc#sha256"/>
        <DigestValue>Q1Y4CPpXAEfTWbGgm5zElx8B0pHQK4RzdZXVzDJUMDc=</DigestValue>
      </Reference>
      <Reference URI="/xl/workbook.xml?ContentType=application/vnd.openxmlformats-officedocument.spreadsheetml.sheet.main+xml">
        <DigestMethod Algorithm="http://www.w3.org/2001/04/xmlenc#sha256"/>
        <DigestValue>xiPxaSjHLE2ozftzS0/ehwB2YAgvMQu0tHXcU2+MjWI=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F93ipJFcSkdFjXtpW2a/5CiIciS4SWByKeOgrtwv8kk=</DigestValue>
      </Reference>
      <Reference URI="/xl/worksheets/sheet1.xml?ContentType=application/vnd.openxmlformats-officedocument.spreadsheetml.worksheet+xml">
        <DigestMethod Algorithm="http://www.w3.org/2001/04/xmlenc#sha256"/>
        <DigestValue>z+v8V0C2aeulPjD4X1h4AY6qu/a0TbuUOqIHTGAJh4o=</DigestValue>
      </Reference>
      <Reference URI="/xl/worksheets/sheet2.xml?ContentType=application/vnd.openxmlformats-officedocument.spreadsheetml.worksheet+xml">
        <DigestMethod Algorithm="http://www.w3.org/2001/04/xmlenc#sha256"/>
        <DigestValue>y5HZfCFjKyLgq9V+Z10S3eQz7QMQxLTiJU28a7LaM74=</DigestValue>
      </Reference>
      <Reference URI="/xl/worksheets/sheet3.xml?ContentType=application/vnd.openxmlformats-officedocument.spreadsheetml.worksheet+xml">
        <DigestMethod Algorithm="http://www.w3.org/2001/04/xmlenc#sha256"/>
        <DigestValue>ZqtGUrfBLNw/rRC5pfGFMeOPq3nc+hEhfBA+QaQ9Zjg=</DigestValue>
      </Reference>
      <Reference URI="/xl/worksheets/sheet4.xml?ContentType=application/vnd.openxmlformats-officedocument.spreadsheetml.worksheet+xml">
        <DigestMethod Algorithm="http://www.w3.org/2001/04/xmlenc#sha256"/>
        <DigestValue>1UHhwKgCTdu2n1bBEfDvN0ZrVTM+wN+zXU5f7oWevfU=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2022-09-29T15:49:33Z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16.0.15601/23</OfficeVersion>
          <ApplicationVersion>16.0.15601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2022-09-29T15:49:33Z</xd:SigningTime>
          <xd:SigningCertificate>
            <xd:Cert>
              <xd:CertDigest>
                <DigestMethod Algorithm="http://www.w3.org/2001/04/xmlenc#sha256"/>
                <DigestValue>5fVED5eKuSL1qdGgm0sllJ3YYIGZYPZpX4rCuM5t1cA=</DigestValue>
              </xd:CertDigest>
              <xd:IssuerSerial>
                <X509IssuerName>CN=CA SINPE - PERSONA FISICA v2, OU=DIVISION SISTEMAS DE PAGO, O=BANCO CENTRAL DE COSTA RICA, C=CR, SERIALNUMBER=CPJ-4-000-004017</X509IssuerName>
                <X509SerialNumber>446019326787074070638359893851002911853444955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Creó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SignatureTimeStamp>
            <CanonicalizationMethod Algorithm="http://www.w3.org/TR/2001/REC-xml-c14n-20010315"/>
            <xd:EncapsulatedTimeStamp>MIIK0gYJKoZIhvcNAQcCoIIKwzCCCr8CAQMxDzANBglghkgBZQMEAgEFADBzBgsqhkiG9w0BCRABBKBkBGIwYAIBAQYIYIE8AQEBAQUwMTANBglghkgBZQMEAgEFAAQgWfBBkyEzKH4gTt3ahjxww5Q70xHqT5xEKjW23w/3pUICBBDiMZ8YDzIwMjIwOTI5MTU0OTMz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yMDkyOTE1NDkzM1owLwYJKoZIhvcNAQkEMSIEIN1ICIMJvEz1QSOENpEIdSpaoVkN30U/+j3cah2rT6dxMDcGCyqGSIb3DQEJEAIvMSgwJjAkMCIEIDcrk3iY5iZu+N7/iFpVKDYeTZ9u7elabVQcL5d9tumpMA0GCSqGSIb3DQEBAQUABIIBAKBswwkzYOoLZ55idIHHSRL/lHUfk3E2znuw6VobSwVEN32QTHcf75wva2GilKGLyOCArClkK8E1muDKi/DmSz3B8zzRGTG8+NiUBYZvJAgsz1agHlcaq8jPpRqL4iWcrTIk+8wQoYZGUzs4tQuUKHNQhQkHuoG1vaM9otNb9enzIt0ojlLW9MRYIAEF3GZ4whq1GaRL2YWFzKoixtA7HOdB3PR9vcfIrk+CHOiTjEl5QjsIpdwpZ5cGKKrGKlUKjqkYzLZUE/tMt7kCE81nK3wWaEWHZjSF8sXYw9hirv6jks3NFH9oKL+J3NuhZsfPYsnVBEowzPgmfUSnXbYaqWM=</xd:EncapsulatedTimeStamp>
          </xd:SignatureTimeStamp>
          <TimeStampValidationData xmlns="http://uri.etsi.org/01903/v1.4.1#">
            <xd:CertificateValues>
              <xd:EncapsulatedX509Certificate>MIILkzCCCXugAwIBAgITTgAAAASYOR/4A7hb3AAAAAAABDANBgkqhkiG9w0BAQ0FADBzMRkwFwYDVQQFExBDUEotMi0xMDAtMDk4MzExMQ0wCwYDVQQLEwREQ0ZEMQ8wDQYDVQQKEwZNSUNJVFQxCzAJBgNVBAYTAkNSMSkwJwYDVQQDEyBDQSBSQUlaIE5BQ0lPTkFMIC0gQ09TVEEgUklDQSB2MjAeFw0xNTAyMjUyMTQ3NDNaFw0zMTAyMjUyMTU3NDNaMIGAMRkwFwYDVQQFExBDUEotMi0xMDAtMDk4MzExMQswCQYDVQQGEwJDUjEPMA0GA1UEChMGTUlDSVRUMQ0wCwYDVQQLEwREQ0ZEMTYwNAYDVQQDEy1DQSBQT0xJVElDQSBTRUxMQURPIERFIFRJRU1QTyAtIENPU1RBIFJJQ0EgdjIwggIiMA0GCSqGSIb3DQEBAQUAA4ICDwAwggIKAoICAQC2m5S5sYbQiWTklYT8+i9PCNAXS/Mw/TByDhY7zNP7WyJtPSUnSbQRLdQ3hMPuJ6iVgoZWNKx1TJ7MzNVPOv713eEcqqDm69XWSSaQJEz3HbTAVC23V3PJcEuuQfJuKZ+7YP2VMMhBj73UoJdQqMx3nJpECJDjzCrCZHEPtusDRa1+CEmm61ghSDKwUvjow98rkuBvu837MWb3iDj9y8KbbKvme4CPRiAnmZv9N8H5q1zrO6EmWX46+z4ofkUji7flDLzVxCG9b3irrGf7ig+IzfXBBqyr/OLNg32xKZNdezbSKDRsjHxQMpeS6vHu+spOPK65ujLhjTLNHF5v31x+fFPiz++Iz1DoUfTpEz/GlB3Z6HceP2eKgghwOrEgzZ9sT+l0aGxolASLeiiyW73TWyuL1ubRPaJV41ZfFzgZcb7b/LDei31claIEm+OMPEF1s5dfjsAByXqQCl0UUuTYqaBT8N8OC7qh/KZYQx4jbdgl2vvgR/bnaD1VO6AEbySBHW7sG1XgDkjKsPZr2EtnacZ6pdAlAI69pYPabwOo5wvJhKhFXh3ymhV5JNThCpbqGX+7x1eL8eTfelvsbmmnZtS5+Rtol9bsSLG/BAwhNHJmFHvnbper5cHJ4TPmz+k0aveKM2i+yGeRcp/0N5ZOKoWCia4apU7RcBZnTFVFfQIDAQABo4IGEDCCBgwwEAYJKwYBBAGCNxUBBAMCAQAwHQYDVR0OBBYEFLC74AguSxNo8NCARANnpD//JWP2MIIDvwYDVR0gBIIDtjCCA7IwggEUBgdggTwBAQEBMIIBBzCBpgYIKwYBBQUHAgIwgZkegZYASQBtAHAAbABlAG0AZQBuAHQAYQAgAGwAYQAgAFAAbwBsAGkAdABpAGMAYQAgAGQAZQAgAGwAYQAgAFIAYQBpAHoAIABDAG8AcwB0AGEAcgByAGkAYwBlAG4AcwBlACAAZABlACAAQwBlAHIAdABpAGYAaQBjAGEAYwBpAG8AbgAgAEQAaQBnAGkAdABhAGwAIAB2ADIwKgYIKwYBBQUHAgEWHmh0dHA6Ly93d3cuZmlybWFkaWdpdGFsLmdvLmNyADAwBggrBgEFBQcCARYkaHR0cDovL3d3dy5taWNpdC5nby5jci9maXJtYWRpZ2l0YWwAMIIBWwYIYIE8AQEBAQEwggFNMIHsBggrBgEFBQcCAjCB3x6B3ABJAG0AcABsAGUAbQBlAG4AdABhACAAbABhACAAUABvAGwAaQB0AGkAYwBhACAAYwBvAG0AbwAgAEMAQQAgAEUAbQBpAHMAbwByAGEAIABwAGEAcgBhACAAUwBlAGwAbABhAGQAbwAgAGQAZQAgAFQAaQBlAG0AcABvACAAcABlAHIAdABlAG4AZQBjAGkAZQBuAHQAZQAgAGEAIABsAGEAIABQAEsASQAgAE4AYQBjAGkAbwBuAGEAbAAgAGQAZQAgAEMAbwBzAHQAYQAgAFIAaQBjAGEAIAB2ADIwKgYIKwYBBQUHAgEWHmh0dHA6Ly93d3cuZmlybWFkaWdpdGFsLmdvLmNyADAwBggrBgEFBQcCARYkaHR0cDovL3d3dy5taWNpdC5nby5jci9maXJtYWRpZ2l0YWwAMIIBNwYIYIE8AQEBAQUwggEpMIHIBggrBgEFBQcCAjCBux6BuABJAG0AcABsAGUAbQBlAG4AdABhACAAbABhACAAUABvAGwAaQB0AGkAYwBhACAAZABlACAAUwBlAGwAbABhAGQAbwAgAGQAZQAgAFQAaQBlAG0AcABvACAAZABlAGwAIABTAGkAcwB0AGUAbQBhACAATgBhAGMAaQBvAG4AYQBsACAAZABlACAAQwBlAHIAdABpAGYAaQBjAGEAYwBpAG8AbgAgAEQAaQBnAGkAdABhAGwAIAB2ADIwKgYIKwYBBQUHAgEWHmh0dHA6Ly93d3cuZmlybWFkaWdpdGFsLmdvLmNyADAwBggrBgEFBQcCARYkaHR0cDovL3d3dy5taWNpdC5nby5jci9maXJtYWRpZ2l0YWwAMBkGCSsGAQQBgjcUAgQMHgoAUwB1AGIAQwBBMAsGA1UdDwQEAwIBhjAPBgNVHRMBAf8EBTADAQH/MB8GA1UdIwQYMBaAFODy/n3ERE5Q5DX9CImPToQZRDNAMIHSBgNVHR8EgcowgccwgcSggcGggb6GWmh0dHA6Ly93d3cuZmlybWFkaWdpdGFsLmdvLmNyL3JlcG9zaXRvcmlvL0NBJTIwUkFJWiUyME5BQ0lPTkFMJTIwLSUyMENPU1RBJTIwUklDQSUyMHYyLmNybIZgaHR0cDovL3d3dy5taWNpdC5nby5jci9maXJtYWRpZ2l0YWwvcmVwb3NpdG9yaW8vQ0ElMjBSQUlaJTIwTkFDSU9OQUwlMjAtJTIwQ09TVEElMjBSSUNBJTIwdjIuY3JsMIHmBggrBgEFBQcBAQSB2TCB1jBmBggrBgEFBQcwAoZaaHR0cDovL3d3dy5maXJtYWRpZ2l0YWwuZ28uY3IvcmVwb3NpdG9yaW8vQ0ElMjBSQUlaJTIwTkFDSU9OQUwlMjAtJTIwQ09TVEElMjBSSUNBJTIwdjIuY3J0MGwGCCsGAQUFBzAChmBodHRwOi8vd3d3Lm1pY2l0LmdvLmNyL2Zpcm1hZGlnaXRhbC9yZXBvc2l0b3Jpby9DQSUyMFJBSVolMjBOQUNJT05BTCUyMC0lMjBDT1NUQSUyMFJJQ0ElMjB2Mi5jcnQwDQYJKoZIhvcNAQENBQADggIBADnF0LdoBRhNynIHrWcNmRTmX3HqQBdO7rIIqhZvDdfVj/Ew2Io73K/eW3DRI28HmV545pRKxU5lKeZy7szI+W8+ZTApBGZgQErw5Klfk20b2bul15OEYphIz3d1NC2lQG5PggpO9KQtHEMeGCDx569UKsYekBaWfz7q7V7a+k4xFGKJFNyKQP0HAsmpfLSuJvqRrEORuQpNRxGzljIF3N1VTwzFTnW2sH7DBVoH3a/Viggs8BXqBpp2bqdfUJKiwgCmY//9fBP1zLiyEKthG1lKmzs06OdjmWeqL/6QBlfBbQtecqrfHIfJAnkwsIGXGLd39cM0jAZFnENl2z5unJnHdCLnxro/ct06E7bYJ4MJcWA9s4IrDREHjSAO4PczDzE0W/a0cpGDdYGvXIuH3qRV1LutTmecxC5+mALhBEWV1JAAr0W7LAWTRBtwjHNas9AVxb4SOGbtEV9jabics2QqNU08PiMROjuM/qnKACR5euRZG6k8eP7ft1n3ufHmP9FpPz5jWF37m4ciVm/3VJTA/RvBkzwGFdISOyOUx0Ei4wx8z2MeGaa0ZEhY7kwOugT6Jsi/npc/tVcDxCo35g4cz47tFkY4r2hoUTPqvrlStanbwdI5xD3P3j2Z7rVwal+R/Nx3Ma6EP+mf73m8w+KdZHrQbL/oXIB9A/GW+roN</xd:EncapsulatedX509Certificate>
  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  </xd:CertificateValues>
            <xd:RevocationValues>
              <xd:CRLValues>
                <xd:EncapsulatedCRLValue>MIIDLDCCARQCAQEwDQYJKoZIhvcNAQENBQAwgYAxGTAXBgNVBAUTEENQSi0yLTEwMC0wOTgzMTExCzAJBgNVBAYTAkNSMQ8wDQYDVQQKEwZNSUNJVFQxDTALBgNVBAsTBERDRkQxNjA0BgNVBAMTLUNBIFBPTElUSUNBIFNFTExBRE8gREUgVElFTVBPIC0gQ09TVEEgUklDQSB2MhcNMjIwOTA4MTY1NjM1WhcNMjIxMTA5MDUxNjM1WqBfMF0wHwYDVR0jBBgwFoAUsLvgCC5LE2jw0IBEA2ekP/8lY/YwEAYJKwYBBAGCNxUBBAMCAQAwCgYDVR0UBAMCATIwHAYJKwYBBAGCNxUEBA8XDTIyMTEwODE3MDYzNVowDQYJKoZIhvcNAQENBQADggIBAHLWwprFLh7oRJquw2J68EZrwYXlljwAt1PBaEKd19FoW9wex9Zy93LMq6Gh2qzUZH5AckcAgykx2gdh+u9pGA8PjCjGGp5ttqCKL16HdB6UlOnUyMgAEs7ZeVfMFjOqTI9S9pLmP6S89Iphv2EOkhO3+e7Tw3GXuidZCMIFXrM8NrjZ6TjAJdu9b0lo/UhjpiR2Kq4bKNKaaYwN+pTypryMFi/+KVubJxye/zihDtlBkYZukabbj7xaJx4leOd45JSu7/1bG4qAGhqRAj5KHB1b8xPeCn8zIeuGSlKK9XE/AIelXV2XuP14MhPjWVuvkMjJByXqjKQ0pjZ0yEn1fJtIgJA7OsuGOrwDnLvSEMwtm2vnwA0OKuI3Bo1gb8SFwcRmYywu5vQyhgDJ6bw1BXCNuMJc73wCkKXORFI8GMNMEhslCnwbAFEMHr4tqo+Uyapnfsmow1lEEcQi4SBeyy1/G6/ECmVZMmu8yE1qQ3jsVOnidN2y4bhJnbl0fNCJgrkjQQkI664JeGSZEzRCMsWDxexev0VfE8h4OC2MObg1zOEg0z+PcU6s11+ksBtbSG1YcNGNPPobWpiAfLXq481TeaMP+HXZ0n8AX90fq9Rf6Vj+s0aMMWaHqB6T7QIxoCIZVy6aFOfAIyqY+oyzZhPFflZ/aMtXM6/HcB75oSqC</xd:EncapsulatedCRLValue>
                <xd:EncapsulatedCRLValue>MIIDHjCCAQYCAQEwDQYJKoZIhvcNAQENBQAwczEZMBcGA1UEBRMQQ1BKLTItMTAwLTA5ODMxMTENMAsGA1UECxMERENGRDEPMA0GA1UEChMGTUlDSVRUMQswCQYDVQQGEwJDUjEpMCcGA1UEAxMgQ0EgUkFJWiBOQUNJT05BTCAtIENPU1RBIFJJQ0EgdjIXDTIyMDkwODE2MzYzMVoXDTIzMDEwOTA0NTYzMVqgXzBdMB8GA1UdIwQYMBaAFODy/n3ERE5Q5DX9CImPToQZRDNAMBAGCSsGAQQBgjcVAQQDAgEAMAoGA1UdFAQDAgEcMBwGCSsGAQQBgjcVBAQPFw0yMzAxMDgxNjQ2MzFaMA0GCSqGSIb3DQEBDQUAA4ICAQCiW1p8Txcga5NXq/7yfnF8lY8W3UTqnm76hWodpFqDU43bccP+Xfzdl43iKZO4xijhSb8N4gV4eleFEUuc3HIKn5MmORwRweMxrm9CbxXe5mQdt3BmxfygpyL7kwFs4Cw9rA6JfYCStH15Jf4yftmQD7C41bmzZlev6Zdi6w560tHEwazicbFWDvpe4eNJMcm2Tnfm/CVufXuaA3Ad4Kx5DfjnYbT7XzdCQ7qP8STyUltpyeQtXLBwRv3vD1bRMqPqM/KoPI9F5kSEKl+KreCpNF7UXxy/Mo593CwxPEKXirtEqS0bD7XEzHjxCtutx0nidUuRA618NIn/pIXJWf+ELP2H84i3ZvVNNRyv4NSOqbEgfRzFl5kdK2zeQc1TWubn/58GjwQBYAetiQW0cqEcKZRp/A3uXPSvRl2eNDaN2Bgtc5NAyQ/Hh5kjyESKaSYkrSjJ1HeGPpnxxNaE6UfTtbJoLpXmQYHDbiBWGGGTDhe9smej2mg+wD5KZchSJkPwTEtTz0ZmeLOjmjoOs8d/P2+9xZceclIWCmwjTOTIGgkfkdVIXfg45ybFQjhYoSzsdw0Wu0p/OWNBMblAirlxo9ctdKqc0M4K7aYaiKPA9V7r4PMLQ/S4Wa/rF8HF4igYwzQG+SwXU5K9wavHOjzx3OmVhlfuCvLcTmDL421SnQ==</xd:EncapsulatedCRLValue>
              </xd:CRLValues>
            </xd:RevocationValues>
          </TimeStampValidationData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CN=CA POLITICA PERSONA FISICA - COSTA RICA v2, OU=DCFD, O=MICITT, C=CR, SERIALNUMBER=CPJ-2-100-098311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CN=CA RAIZ NACIONAL - COSTA RICA v2, C=CR, O=MICITT, OU=DCFD, SERIALNUMBER=CPJ-2-100-098311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CN=CA RAIZ NACIONAL - COSTA RICA v2, C=CR, O=MICITT, OU=DCFD, SERIALNUMBER=CPJ-2-100-098311</X509IssuerName>
                  <X509SerialNumber>155150036479860318890910376525337462028</X509SerialNumber>
                </xd:IssuerSerial>
              </xd:Cert>
            </xd:CertRefs>
          </xd:CompleteCertificateRefs>
          <xd:CompleteRevocationRefs>
            <xd:OCSPRefs>
              <xd:OCSPRef>
                <xd:OCSPIdentifier>
                  <xd:ResponderID>
                    <xd:ByKey>nFD3IIs5FxBztRgBVbxfe/NPCO8=</xd:ByKey>
                  </xd:ResponderID>
                  <xd:ProducedAt>2022-09-29T14:29:14Z</xd:ProducedAt>
                </xd:OCSPIdentifier>
                <xd:DigestAlgAndValue>
                  <DigestMethod Algorithm="http://www.w3.org/2001/04/xmlenc#sha256"/>
                  <DigestValue>aTAMLTlGhrXOOrJoptB91uy6MgUMO0PYETBFs2035Pg=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xlMnajI39OE5LSIpvb0JngxCWHjSS1a+e/OL1KdC/5U=</DigestValue>
                </xd:DigestAlgAndValue>
                <xd:CRLIdentifier>
                  <xd:Issuer>CN=CA POLITICA PERSONA FISICA - COSTA RICA v2, OU=DCFD, O=MICITT, C=CR, SERIALNUMBER=CPJ-2-100-098311</xd:Issuer>
                  <xd:IssueTime>2022-09-08T16:45:17Z</xd:IssueTime>
                </xd:CRLIdentifier>
              </xd:CRLRef>
              <xd:CRLRef>
                <xd:DigestAlgAndValue>
                  <DigestMethod Algorithm="http://www.w3.org/2001/04/xmlenc#sha256"/>
                  <DigestValue>eqBH8sV8kzrheJSKSTxJOpNxJOW0I0VfSbltqJfY9hw=</DigestValue>
                </xd:DigestAlgAndValue>
                <xd:CRLIdentifier>
                  <xd:Issuer>CN=CA RAIZ NACIONAL - COSTA RICA v2, C=CR, O=MICITT, OU=DCFD, SERIALNUMBER=CPJ-2-100-098311</xd:Issuer>
                  <xd:IssueTime>2022-09-08T16:36:31Z</xd:IssueTime>
                </xd:CRLIdentifier>
              </xd:CRLRef>
            </xd:CRLRefs>
          </xd:CompleteRevocationRefs>
          <xd:RevocationValues>
            <xd:OCSPValues>
              <xd:EncapsulatedOCSPValue>MIIGlQoBAKCCBo4wggaKBgkrBgEFBQcwAQEEggZ7MIIGdzCBxaIWBBScUPcgizkXEHO1GAFVvF97808I7xgPMjAyMjA5MjkxNDI5MTRaMIGZMIGWMEwwCQYFKw4DAhoFAAQUzgxHzN03kqP+e9oD7BphnZQwSGIEFF8FGEEQ3hUvOunAFqPnoWpS0TrsAhMUAAz/W3dYfDi8gZeKAAEADP9bgAAYDzIwMjIwOTI5MTE0MDA3WqARGA8yMDIyMTAwMTAwMDAwN1qhIDAeMBwGCSsGAQQBgjcVBAQPFw0yMjA5MzAxMTUwMDdaMA0GCSqGSIb3DQEBCwUAA4IBAQDDVcxFFAjT0NDh6PadoFCBATmDYOGVNNDyn6/+399dQ7xUNJKBCFpGe2yrCLh90H2KdEGPj0H7gUTAqsav5IwsIm3HUJCDyoscgW58DCaVHa+c4Z3e3EhyF0wp0cuA7q3aeUc66M89dm1Ep+k5zGzJsQMiioH0ldeznY2pm2qILCzssVC2QQ3lFbR4tsStSazF53WRGeODy1OoaRGf0nIGVyWplY5ytDqov+xaeH1i5emjfIC9NRfEMJd/BDzc9yM+zSdO5Jgiq1LQwyrXQlZI0SH5GzzibMhyye3sOJKxpRNK+F0tijzcTAESfLLJnOQzce0oPvsH0ftHlmjphUoKoIIElzCCBJMwggSPMIIDd6ADAgECAhMUAA7BkXSbPKX6XpznAAEADsGRMA0GCSqGSIb3DQEBCwUAMIGZMRkwFwYDVQQFExBDUEotNC0wMDAtMDA0MDE3MQswCQYDVQQGEwJDUjEkMCIGA1UEChMbQkFOQ08gQ0VOVFJBTCBERSBDT1NUQSBSSUNBMSIwIAYDVQQLExlESVZJU0lPTiBTSVNURU1BUyBERSBQQUdPMSUwIwYDVQQDExxDQSBTSU5QRSAtIFBFUlNPTkEgRklTSUNBIHYyMB4XDTIyMDkyNzE2MzA0M1oXDTIyMTAxMTE2MzA0M1owHjEcMBoGA1UEAxMTU0ktQVBPQ1MtMTAxLmZkaS5jcjCCASIwDQYJKoZIhvcNAQEBBQADggEPADCCAQoCggEBAMlspSpGiM9brMntCphw4kdvRg4LVpK+dgIN0iGl7WX0f/tae0+8wDMm+DI2hjuekhprrKhY/89n8VtFldXVF0Zg2Cm+wfRnje0iZVPinGxbtDu3gTmzJ3iIihgOubgO5H3ApDsPmIP+WHDlqhsTsSsz/9kNbeGRorxUUhgEdecKepnIs9FfjI+m8I/jQUfU559CbNVmp3wc6KO+sSnrPkv5h2yqjCwK6K2QNjw6u0UJXMqQzq0Y8Ftzu3wvJ2kxiEE/fR9fKkNQ8Wb0pKzzChTKXqY67ZyM5N/nBn8L/TYubVaGBLkzr1kQi3fJCQToJ6sP4hrDZy8k2cHqt5rhwfkCAwEAAaOCAUgwggFEMD0GCSsGAQQBgjcVBwQwMC4GJisGAQQBgjcVCIXE6luC0eM1lZEbgvmXGIaly2uBf4P2/HeBuPEzAgFkAgEHMBMGA1UdJQQMMAoGCCsGAQUFBwMJMA4GA1UdDwEB/wQEAwIHgDAbBgkrBgEEAYI3FQoEDjAMMAoGCCsGAQUFBwMJMA8GCSsGAQUFBzABBQQCBQAwHwYDVR0jBBgwFoAUXwUYQRDeFS866cAWo+ehalLROuwwHQYDVR0OBBYEFJxQ9yCLORcQc7UYAVW8X3vzTwjvMB4GA1UdEQQXMBWCE1NJLUFQT0NTLTEwMS5mZGkuY3IwUAYJKwYBBAGCNxkCBEMwQaA/BgorBgEEAYI3GQIBoDEEL1MtMS01LTIxLTMyMzk1NTA4NzgtNzUzNzk5NzM5LTE3NTY2MDE1MDMtMTA3MTMzMA0GCSqGSIb3DQEBCwUAA4IBAQDIVqLpfX6QOiQ6GhC89BKWKrALoJcGIYfjVLB23LdaTTTPJMDPvEqnj59P1Q2rNP3e+i9YMBWyEHLKy2tk/IsODuRqykklXyjjULn3b0HJ7AEIhQAERVUDmndjMk4SsWfcE9ccTWVjL0szvh3hwdVk4OEEa52CLTgEo4FPVXwjb5GFtIsPi4v4bIC33hPtBEv7UXRWel/uVpmg4Mh16ZNpEVYCyXCdNW8tTySpG2RWDMEhvdZZ8YKjAYJywATT6uXAY+qcH8LpJSnHSAhsx0unjENHcuH8BDi0g25Jn+vm8YGGmnQ64hg6qbhAtfpxb0n/tO2aqJy+322xL/v19zQ4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MjA5MDgxNjQ1MTdaFw0yMjExMDkwNTA1MTdaoF8wXTAfBgNVHSMEGDAWgBRonWk2y4Rue+qTYRn/WDAd1f9cyzAQBgkrBgEEAYI3FQEEAwIBADAKBgNVHRQEAwIBMjAcBgkrBgEEAYI3FQQEDxcNMjIxMTA4MTY1NTE3WjANBgkqhkiG9w0BAQ0FAAOCAgEArAK6rXXaEoxQi0MdzRA878XBuK3rHwa5ZAbpy7b6EgC+WNZANscqrxqAXTOXkDzJSB8R/XfbHo0q4M3t1JcJKIKjh3BASa44PlTVoVRL3g6/hKU8lNNvRlPG560Vzg7luHHkCqAqyPyyQdgL8Xk48RC2n6IZRptkxIKwFDFx9CjufkOqPn1f5/ZLHd+ykC/a+VIQ/LKYRqSeodAGfXa3PWnSn+tb9mCCUJ9iCk2WcJ65wYlnMBOuYvApNPTFkva1T1rcXqF9RGhSk/PkPErkQlCWUTAJok61lOOakovY5ywIcADUQnPt6GCAMkrkseN+lxDb0ppHgCHKQT/3UrHG2cSwqM0leh9+lU7tlXb2y9mCkkYbVCI/OQNGXwuaPIWS9fpSnWod8lsLHhJT41e+jmVsJxkjaWkLfUG9hDkFmVIJJk+crL+fBBLXFhNmBYtxIoxeMsHBB+SlxEWn+l3ez75i5ZSo/5IXk4BvNzyj8vFveH+C2dvi7QNt4xY6ZP1FgkEMzbzFP+KzPHeNCPvFfbHMWZQksfS2p0II1WLZVR4ZvR83yaPqk8jrQIXwrq9qMp/9pcDpdeNKMlZdrlqnclwDbUnUEe9xoxBnIAbBNo+73tFn6ojSfZLNQm5ez+FR4uV2hs2emkPv58aavlf/ENgAl2/g3SboCDKWFlTtEfw=</xd:EncapsulatedCRLValue>
              <xd:EncapsulatedCRLValue>MIIDHjCCAQYCAQEwDQYJKoZIhvcNAQENBQAwczEZMBcGA1UEBRMQQ1BKLTItMTAwLTA5ODMxMTENMAsGA1UECxMERENGRDEPMA0GA1UEChMGTUlDSVRUMQswCQYDVQQGEwJDUjEpMCcGA1UEAxMgQ0EgUkFJWiBOQUNJT05BTCAtIENPU1RBIFJJQ0EgdjIXDTIyMDkwODE2MzYzMVoXDTIzMDEwOTA0NTYzMVqgXzBdMB8GA1UdIwQYMBaAFODy/n3ERE5Q5DX9CImPToQZRDNAMBAGCSsGAQQBgjcVAQQDAgEAMAoGA1UdFAQDAgEcMBwGCSsGAQQBgjcVBAQPFw0yMzAxMDgxNjQ2MzFaMA0GCSqGSIb3DQEBDQUAA4ICAQCiW1p8Txcga5NXq/7yfnF8lY8W3UTqnm76hWodpFqDU43bccP+Xfzdl43iKZO4xijhSb8N4gV4eleFEUuc3HIKn5MmORwRweMxrm9CbxXe5mQdt3BmxfygpyL7kwFs4Cw9rA6JfYCStH15Jf4yftmQD7C41bmzZlev6Zdi6w560tHEwazicbFWDvpe4eNJMcm2Tnfm/CVufXuaA3Ad4Kx5DfjnYbT7XzdCQ7qP8STyUltpyeQtXLBwRv3vD1bRMqPqM/KoPI9F5kSEKl+KreCpNF7UXxy/Mo593CwxPEKXirtEqS0bD7XEzHjxCtutx0nidUuRA618NIn/pIXJWf+ELP2H84i3ZvVNNRyv4NSOqbEgfRzFl5kdK2zeQc1TWubn/58GjwQBYAetiQW0cqEcKZRp/A3uXPSvRl2eNDaN2Bgtc5NAyQ/Hh5kjyESKaSYkrSjJ1HeGPpnxxNaE6UfTtbJoLpXmQYHDbiBWGGGTDhe9smej2mg+wD5KZchSJkPwTEtTz0ZmeLOjmjoOs8d/P2+9xZceclIWCmwjTOTIGgkfkdVIXfg45ybFQjhYoSzsdw0Wu0p/OWNBMblAirlxo9ctdKqc0M4K7aYaiKPA9V7r4PMLQ/S4Wa/rF8HF4igYwzQG+SwXU5K9wavHOjzx3OmVhlfuCvLcTmDL421SnQ==</xd:EncapsulatedCRLValue>
            </xd:CRLValues>
          </xd:RevocationValues>
          <xd:SigAndRefsTimeStamp>
            <CanonicalizationMethod Algorithm="http://www.w3.org/TR/2001/REC-xml-c14n-20010315"/>
            <xd:EncapsulatedTimeStamp>MIIK0gYJKoZIhvcNAQcCoIIKwzCCCr8CAQMxDzANBglghkgBZQMEAgEFADBzBgsqhkiG9w0BCRABBKBkBGIwYAIBAQYIYIE8AQEBAQUwMTANBglghkgBZQMEAgEFAAQgYYK7BSLJfBQa2ZnzmjSeshNjcPG0H6CH1TTKbKW7uJACBBDiMaMYDzIwMjIwOTI5MTU0OTMz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yMDkyOTE1NDkzM1owLwYJKoZIhvcNAQkEMSIEIGQytwc4DYv6dknnsbFo+p8urvrsLhABcG0NN6p9Gs1GMDcGCyqGSIb3DQEJEAIvMSgwJjAkMCIEIDcrk3iY5iZu+N7/iFpVKDYeTZ9u7elabVQcL5d9tumpMA0GCSqGSIb3DQEBAQUABIIBAHH4TeiDIilaVOdVyYkdTnEX9PDE/MUQPA4cjk69hu0uOIkvjJHrDlnaKGKP7w+n62Pimp15A7LqLmlJo7DCsr0C62Lg5JAk9ACUgdOhyWhwZpEFqsxNhk565J9lbCZzHnQfP48xpIdUECkpjd+NBNcWEPaUR1haexhpP0isTo3719PvrWnasyea3QC2hYTCMo3KWdlAmJArRCf8qbLsPG1jlJzN6cke1wjdrBaXhShn6uW7H9+TqMgbbMAlyE0BPE8nNUCEgNM9DpqAqjnh/enWfL/Je81cFYkYdpXM6W+qg6RWlgBfSRSYCtSK5zOya9uRIz+Fd5iavHz/JZoZacI=</xd:EncapsulatedTimeStamp>
          </xd:SigAndRefsTimeStamp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tiS/2fyLmb3k7oLqTBUwlg4wCyoz6S7fMiagaUTTEQA=</DigestValue>
    </Reference>
    <Reference Type="http://www.w3.org/2000/09/xmldsig#Object" URI="#idOfficeObject">
      <DigestMethod Algorithm="http://www.w3.org/2001/04/xmlenc#sha256"/>
      <DigestValue>VAdPAJxlOI4/XgZW/p9LOd1HCCUIujcbDQyoI2Eovw4=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NLHtSnrXbPtuiE5tQ8X0TCoYjHZiA1ir2cj9wHBJg7c=</DigestValue>
    </Reference>
  </SignedInfo>
  <SignatureValue>UGbPI/q6QiyaPStPFnQcXPO1h3mWFIP3zgvmOHpnvqA/idwbBwiSVwaUad6QUbyUXynAxcJE3iZV
xmrxIwFRKVroErDZoJStQ7dX1Bx/ReyA8wbLd/tJY06bXh6xBl4+5mZ3NvqtAZj6d9F9am5YiPv1
r20tpUd0KrxwcwjPQpa5iXUS7FN2kQVHtOwqjCWWmsG6drdMdBPLW7re5JVB3DJ5w5q9mC4HR6xf
ghv1nYAYQBZWsML8QXtndkKcqgCP3dit+Sxuc+kE1Q912pW96/oinWuBXgkVILKiGcVNgSb6B8tB
kziyLs9COLpHDrEnY3WL2Yrz2bx1rm8IkPuHJg==</SignatureValue>
  <KeyInfo>
    <X509Data>
      <X509Certificate>MIIGDTCCBPWgAwIBAgITFAANxlnaJDsHmZsIewABAA3GWTANBgkqhkiG9w0BAQsFADCBmTEZMBcGA1UEBRMQQ1BKLTQtMDAwLTAwNDAxNzELMAkGA1UEBhMCQ1IxJDAiBgNVBAoTG0JBTkNPIENFTlRSQUwgREUgQ09TVEEgUklDQTEiMCAGA1UECxMZRElWSVNJT04gU0lTVEVNQVMgREUgUEFHTzElMCMGA1UEAxMcQ0EgU0lOUEUgLSBQRVJTT05BIEZJU0lDQSB2MjAeFw0yMjA1MjMxNjI5MjlaFw0yNjA1MjIxNjI5MjlaMIGpMRkwFwYDVQQFExBDUEYtMDItMDM2My0wMzkzMRQwEgYDVQQEEwtBUkFZQSBTT0xJUzEPMA0GA1UEKhMGUk9OQUxEMQswCQYDVQQGEwJDUjEXMBUGA1UEChMOUEVSU09OQSBGSVNJQ0ExEjAQBgNVBAsTCUNJVURBREFOTzErMCkGA1UEAxMiUk9OQUxEIEFSQVlBIFNPTElTIChBVVRFTlRJQ0FDSU9OKTCCASIwDQYJKoZIhvcNAQEBBQADggEPADCCAQoCggEBAME9bYzJEQvgjeExnRn13oBojXHQhxRyWeXbFiRuaOil15TL51WmICwdXNhsVGrw4IvkNfxhPVFdIU+YRoKHL6sAnLzKKzkiZpoUSrLFbuOwIlO9Q6vvRP5EEmfKHKdaYNn2D4qRC1gLeCQaMCithVDI9UPjZA9BwZkY1HC9m8YLClTlh5pwm+gg7xgVduHEk9fCaZft2EawQoaqMZZjeSm3JepFDA2SRALsb2VWaQiz+bCvIxxMq84a7mAPTkqPNh3YxwCo73M3JWw66BguU+g8mb6DbLbBJEs2kzB3XG1Yf5dB8yyNWK0M+5EO4ijNhTXhKhMIaxZ1BniZfeMPbCUCAwEAAaOCAjowggI2MB0GA1UdDgQWBBRvC1G2P60VwC/uldqpYPbLXNw/EzAfBgNVHSMEGDAWgBRfBRhBEN4VLzrpwBaj56FqUtE67DBhBgNVHR8EWjBYMFagVKBShlBodHRwOi8vZmRpLnNpbnBlLmZpLmNyL3JlcG9zaXRvcmlvL0NBJTIwU0lOUEUlMjAtJTIwUEVSU09OQSUyMEZJU0lDQSUyMHYyKDEpLmNybDCBmAYIKwYBBQUHAQEEgYswgYgwXAYIKwYBBQUHMAKGUGh0dHA6Ly9mZGkuc2lucGUuZmkuY3IvcmVwb3NpdG9yaW8vQ0ElMjBTSU5QRSUyMC0lMjBQRVJTT05BJTIwRklTSUNBJTIwdjIoMSkuY3J0MCgGCCsGAQUFBzABhhxodHRwOi8vb2NzcC5zaW5wZS5maS5jci9vY3NwMA4GA1UdDwEB/wQEAwIFoDA9BgkrBgEEAYI3FQcEMDAuBiYrBgEEAYI3FQiFxOpbgtHjNZWRG4L5lxiGpctrgX+E0b5PherPHAIBZAIBBjAfBgNVHSUEGDAWBggrBgEFBQcDAgYKKwYBBAGCNxQCAjApBgkrBgEEAYI3FQoEHDAaMAoGCCsGAQUFBwMCMAwGCisGAQQBgjcUAgIwRAYJKoZIhvcNAQkPBDcwNTAOBggqhkiG9w0DAgICAIAwDgYIKoZIhvcNAwQCAgCAMAcGBSsOAwIHMAoGCCqGSIb3DQMHMBUGA1UdIAQOMAwwCgYIYIE8AQEBAQMwDQYJKoZIhvcNAQELBQADggEBAKzQur460WRTaqnisIC79GJFsvgcJehHMsBAMHwuIHln7cdZoCuwyIG4aZyUIMgaDQ1MzPbF9UIh/Zyr34AzixcabfhCjr5ruxq64pKFeLd9ROrQt84pvX/YB6w+Juc85HAqgso5s3Lh1TwextPhJvvEGZX9M5tNd6ip9fr6nXMjiUKOplcDRyjCStKYOdt1DTgNWGU24LyyIL3KwZf4Dr49+ng+rQgBpkuEJ1pf7xWvWVBjF0kMnb9nEgMBZZMT4O50zxoxCdDyMn/1/vDXZx4noK9J2vI3i7z6jf6v1xl6ZSKjwJJmrYNzH/YMq1qW+8iTHxd0GMM9DCjhexDeWgo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4h0GWueR3T7kiGMxsW8D70L0zHyUH/Hz3psl3yTZxl8=</DigestValue>
      </Reference>
      <Reference URI="/xl/comments1.xml?ContentType=application/vnd.openxmlformats-officedocument.spreadsheetml.comments+xml">
        <DigestMethod Algorithm="http://www.w3.org/2001/04/xmlenc#sha256"/>
        <DigestValue>brrwzB++2uqiP3OZm9g0gx2pyCYer7or4oOjxy2bWCk=</DigestValue>
      </Reference>
      <Reference URI="/xl/drawings/vmlDrawing1.vml?ContentType=application/vnd.openxmlformats-officedocument.vmlDrawing">
        <DigestMethod Algorithm="http://www.w3.org/2001/04/xmlenc#sha256"/>
        <DigestValue>M7OXcHFFbczTdaqg928JCVa54QlY4RduGs7yWPWbtD4=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gfz69IR6n9N4Bx+obWrgtWEkOk8vuAeYVqDVH02ikd0=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7hDJ3/T4qGr+4bIcD3vX6zAPQ+tB7WpONGUG353xyTU=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UM8gEeHMlMI7Mp9N4WUo3S+yn6S8WQhs6L1SE2f+U7k=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6Catw2SFxcAqQjZPngC9J/AgOLOQ8cMbP+oFgo93GzI=</DigestValue>
      </Reference>
      <Reference URI="/xl/sharedStrings.xml?ContentType=application/vnd.openxmlformats-officedocument.spreadsheetml.sharedStrings+xml">
        <DigestMethod Algorithm="http://www.w3.org/2001/04/xmlenc#sha256"/>
        <DigestValue>YxEtbBTTZzoNmKPnvugVpKQZxJTkJTZC7P4/Of+molQ=</DigestValue>
      </Reference>
      <Reference URI="/xl/styles.xml?ContentType=application/vnd.openxmlformats-officedocument.spreadsheetml.styles+xml">
        <DigestMethod Algorithm="http://www.w3.org/2001/04/xmlenc#sha256"/>
        <DigestValue>rcYx2gJ8vsbgQxr2vOR+akbAPSNPNyZIMq7lyYuGd5E=</DigestValue>
      </Reference>
      <Reference URI="/xl/theme/theme1.xml?ContentType=application/vnd.openxmlformats-officedocument.theme+xml">
        <DigestMethod Algorithm="http://www.w3.org/2001/04/xmlenc#sha256"/>
        <DigestValue>Q1Y4CPpXAEfTWbGgm5zElx8B0pHQK4RzdZXVzDJUMDc=</DigestValue>
      </Reference>
      <Reference URI="/xl/workbook.xml?ContentType=application/vnd.openxmlformats-officedocument.spreadsheetml.sheet.main+xml">
        <DigestMethod Algorithm="http://www.w3.org/2001/04/xmlenc#sha256"/>
        <DigestValue>xiPxaSjHLE2ozftzS0/ehwB2YAgvMQu0tHXcU2+MjWI=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F93ipJFcSkdFjXtpW2a/5CiIciS4SWByKeOgrtwv8kk=</DigestValue>
      </Reference>
      <Reference URI="/xl/worksheets/sheet1.xml?ContentType=application/vnd.openxmlformats-officedocument.spreadsheetml.worksheet+xml">
        <DigestMethod Algorithm="http://www.w3.org/2001/04/xmlenc#sha256"/>
        <DigestValue>z+v8V0C2aeulPjD4X1h4AY6qu/a0TbuUOqIHTGAJh4o=</DigestValue>
      </Reference>
      <Reference URI="/xl/worksheets/sheet2.xml?ContentType=application/vnd.openxmlformats-officedocument.spreadsheetml.worksheet+xml">
        <DigestMethod Algorithm="http://www.w3.org/2001/04/xmlenc#sha256"/>
        <DigestValue>y5HZfCFjKyLgq9V+Z10S3eQz7QMQxLTiJU28a7LaM74=</DigestValue>
      </Reference>
      <Reference URI="/xl/worksheets/sheet3.xml?ContentType=application/vnd.openxmlformats-officedocument.spreadsheetml.worksheet+xml">
        <DigestMethod Algorithm="http://www.w3.org/2001/04/xmlenc#sha256"/>
        <DigestValue>ZqtGUrfBLNw/rRC5pfGFMeOPq3nc+hEhfBA+QaQ9Zjg=</DigestValue>
      </Reference>
      <Reference URI="/xl/worksheets/sheet4.xml?ContentType=application/vnd.openxmlformats-officedocument.spreadsheetml.worksheet+xml">
        <DigestMethod Algorithm="http://www.w3.org/2001/04/xmlenc#sha256"/>
        <DigestValue>1UHhwKgCTdu2n1bBEfDvN0ZrVTM+wN+zXU5f7oWevfU=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2022-09-29T15:54:18Z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16.0.15601/23</OfficeVersion>
          <ApplicationVersion>16.0.15601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2022-09-29T15:54:18Z</xd:SigningTime>
          <xd:SigningCertificate>
            <xd:Cert>
              <xd:CertDigest>
                <DigestMethod Algorithm="http://www.w3.org/2001/04/xmlenc#sha256"/>
                <DigestValue>AUrWNr3sykJlpMGG9howlLTXlhq2d+vDlcZ1zJakhVM=</DigestValue>
              </xd:CertDigest>
              <xd:IssuerSerial>
                <X509IssuerName>CN=CA SINPE - PERSONA FISICA v2, OU=DIVISION SISTEMAS DE PAGO, O=BANCO CENTRAL DE COSTA RICA, C=CR, SERIALNUMBER=CPJ-4-000-004017</X509IssuerName>
                <X509SerialNumber>446019591295064456629931903009403938695661145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Aprobó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SignatureTimeStamp>
            <CanonicalizationMethod Algorithm="http://www.w3.org/TR/2001/REC-xml-c14n-20010315"/>
            <xd:EncapsulatedTimeStamp>MIIK0gYJKoZIhvcNAQcCoIIKwzCCCr8CAQMxDzANBglghkgBZQMEAgEFADBzBgsqhkiG9w0BCRABBKBkBGIwYAIBAQYIYIE8AQEBAQUwMTANBglghkgBZQMEAgEFAAQgv2NwTD1aQmhhf1Ncquti4dwPM1RmJwOPhX5QngRJ2QMCBBDiPOcYDzIwMjIwOTI5MTU1NDE4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yMDkyOTE1NTQxOFowLwYJKoZIhvcNAQkEMSIEIBi0WGG2v7Eax6U+nY1qjPqqLq43yupbTcF0eebhDd8GMDcGCyqGSIb3DQEJEAIvMSgwJjAkMCIEIDcrk3iY5iZu+N7/iFpVKDYeTZ9u7elabVQcL5d9tumpMA0GCSqGSIb3DQEBAQUABIIBAFXKyWmQWXHtLFF8Nn9l/rKvGK6XKxcWgESgWlnT377tVwcxmiT+7c8UHoLWda6oeq69KGNLWgGyFvt90wH2qv1cvA+fqukd0MGIWP2nxLr2sLS7HMd7x+qRfhhj/Rk/XpFBg/MvfGkyLp8Vide3U0OugddU0YE7bA8kobv1hk6EAF1RiAxtfdSJkO08+fN0C32OoSrH/0l4O6Smag0/mtAUh+axUmU1yCG7KHXX9IL3wvsxf3w84l7tdjQNwKYXsFkxveM3ofi2w00qhiVOmJKyi8nxYIzxjhNrl9OQy3de/ATQ9WtJwq/VQe0pJ4EyEtaJ+Vtw7joYlfF0MueudDU=</xd:EncapsulatedTimeStamp>
          </xd:SignatureTimeStamp>
          <TimeStampValidationData xmlns="http://uri.etsi.org/01903/v1.4.1#">
            <xd:CertificateValues>
              <xd:EncapsulatedX509Certificate>MIILkzCCCXugAwIBAgITTgAAAASYOR/4A7hb3AAAAAAABDANBgkqhkiG9w0BAQ0FADBzMRkwFwYDVQQFExBDUEotMi0xMDAtMDk4MzExMQ0wCwYDVQQLEwREQ0ZEMQ8wDQYDVQQKEwZNSUNJVFQxCzAJBgNVBAYTAkNSMSkwJwYDVQQDEyBDQSBSQUlaIE5BQ0lPTkFMIC0gQ09TVEEgUklDQSB2MjAeFw0xNTAyMjUyMTQ3NDNaFw0zMTAyMjUyMTU3NDNaMIGAMRkwFwYDVQQFExBDUEotMi0xMDAtMDk4MzExMQswCQYDVQQGEwJDUjEPMA0GA1UEChMGTUlDSVRUMQ0wCwYDVQQLEwREQ0ZEMTYwNAYDVQQDEy1DQSBQT0xJVElDQSBTRUxMQURPIERFIFRJRU1QTyAtIENPU1RBIFJJQ0EgdjIwggIiMA0GCSqGSIb3DQEBAQUAA4ICDwAwggIKAoICAQC2m5S5sYbQiWTklYT8+i9PCNAXS/Mw/TByDhY7zNP7WyJtPSUnSbQRLdQ3hMPuJ6iVgoZWNKx1TJ7MzNVPOv713eEcqqDm69XWSSaQJEz3HbTAVC23V3PJcEuuQfJuKZ+7YP2VMMhBj73UoJdQqMx3nJpECJDjzCrCZHEPtusDRa1+CEmm61ghSDKwUvjow98rkuBvu837MWb3iDj9y8KbbKvme4CPRiAnmZv9N8H5q1zrO6EmWX46+z4ofkUji7flDLzVxCG9b3irrGf7ig+IzfXBBqyr/OLNg32xKZNdezbSKDRsjHxQMpeS6vHu+spOPK65ujLhjTLNHF5v31x+fFPiz++Iz1DoUfTpEz/GlB3Z6HceP2eKgghwOrEgzZ9sT+l0aGxolASLeiiyW73TWyuL1ubRPaJV41ZfFzgZcb7b/LDei31claIEm+OMPEF1s5dfjsAByXqQCl0UUuTYqaBT8N8OC7qh/KZYQx4jbdgl2vvgR/bnaD1VO6AEbySBHW7sG1XgDkjKsPZr2EtnacZ6pdAlAI69pYPabwOo5wvJhKhFXh3ymhV5JNThCpbqGX+7x1eL8eTfelvsbmmnZtS5+Rtol9bsSLG/BAwhNHJmFHvnbper5cHJ4TPmz+k0aveKM2i+yGeRcp/0N5ZOKoWCia4apU7RcBZnTFVFfQIDAQABo4IGEDCCBgwwEAYJKwYBBAGCNxUBBAMCAQAwHQYDVR0OBBYEFLC74AguSxNo8NCARANnpD//JWP2MIIDvwYDVR0gBIIDtjCCA7IwggEUBgdggTwBAQEBMIIBBzCBpgYIKwYBBQUHAgIwgZkegZYASQBtAHAAbABlAG0AZQBuAHQAYQAgAGwAYQAgAFAAbwBsAGkAdABpAGMAYQAgAGQAZQAgAGwAYQAgAFIAYQBpAHoAIABDAG8AcwB0AGEAcgByAGkAYwBlAG4AcwBlACAAZABlACAAQwBlAHIAdABpAGYAaQBjAGEAYwBpAG8AbgAgAEQAaQBnAGkAdABhAGwAIAB2ADIwKgYIKwYBBQUHAgEWHmh0dHA6Ly93d3cuZmlybWFkaWdpdGFsLmdvLmNyADAwBggrBgEFBQcCARYkaHR0cDovL3d3dy5taWNpdC5nby5jci9maXJtYWRpZ2l0YWwAMIIBWwYIYIE8AQEBAQEwggFNMIHsBggrBgEFBQcCAjCB3x6B3ABJAG0AcABsAGUAbQBlAG4AdABhACAAbABhACAAUABvAGwAaQB0AGkAYwBhACAAYwBvAG0AbwAgAEMAQQAgAEUAbQBpAHMAbwByAGEAIABwAGEAcgBhACAAUwBlAGwAbABhAGQAbwAgAGQAZQAgAFQAaQBlAG0AcABvACAAcABlAHIAdABlAG4AZQBjAGkAZQBuAHQAZQAgAGEAIABsAGEAIABQAEsASQAgAE4AYQBjAGkAbwBuAGEAbAAgAGQAZQAgAEMAbwBzAHQAYQAgAFIAaQBjAGEAIAB2ADIwKgYIKwYBBQUHAgEWHmh0dHA6Ly93d3cuZmlybWFkaWdpdGFsLmdvLmNyADAwBggrBgEFBQcCARYkaHR0cDovL3d3dy5taWNpdC5nby5jci9maXJtYWRpZ2l0YWwAMIIBNwYIYIE8AQEBAQUwggEpMIHIBggrBgEFBQcCAjCBux6BuABJAG0AcABsAGUAbQBlAG4AdABhACAAbABhACAAUABvAGwAaQB0AGkAYwBhACAAZABlACAAUwBlAGwAbABhAGQAbwAgAGQAZQAgAFQAaQBlAG0AcABvACAAZABlAGwAIABTAGkAcwB0AGUAbQBhACAATgBhAGMAaQBvAG4AYQBsACAAZABlACAAQwBlAHIAdABpAGYAaQBjAGEAYwBpAG8AbgAgAEQAaQBnAGkAdABhAGwAIAB2ADIwKgYIKwYBBQUHAgEWHmh0dHA6Ly93d3cuZmlybWFkaWdpdGFsLmdvLmNyADAwBggrBgEFBQcCARYkaHR0cDovL3d3dy5taWNpdC5nby5jci9maXJtYWRpZ2l0YWwAMBkGCSsGAQQBgjcUAgQMHgoAUwB1AGIAQwBBMAsGA1UdDwQEAwIBhjAPBgNVHRMBAf8EBTADAQH/MB8GA1UdIwQYMBaAFODy/n3ERE5Q5DX9CImPToQZRDNAMIHSBgNVHR8EgcowgccwgcSggcGggb6GWmh0dHA6Ly93d3cuZmlybWFkaWdpdGFsLmdvLmNyL3JlcG9zaXRvcmlvL0NBJTIwUkFJWiUyME5BQ0lPTkFMJTIwLSUyMENPU1RBJTIwUklDQSUyMHYyLmNybIZgaHR0cDovL3d3dy5taWNpdC5nby5jci9maXJtYWRpZ2l0YWwvcmVwb3NpdG9yaW8vQ0ElMjBSQUlaJTIwTkFDSU9OQUwlMjAtJTIwQ09TVEElMjBSSUNBJTIwdjIuY3JsMIHmBggrBgEFBQcBAQSB2TCB1jBmBggrBgEFBQcwAoZaaHR0cDovL3d3dy5maXJtYWRpZ2l0YWwuZ28uY3IvcmVwb3NpdG9yaW8vQ0ElMjBSQUlaJTIwTkFDSU9OQUwlMjAtJTIwQ09TVEElMjBSSUNBJTIwdjIuY3J0MGwGCCsGAQUFBzAChmBodHRwOi8vd3d3Lm1pY2l0LmdvLmNyL2Zpcm1hZGlnaXRhbC9yZXBvc2l0b3Jpby9DQSUyMFJBSVolMjBOQUNJT05BTCUyMC0lMjBDT1NUQSUyMFJJQ0ElMjB2Mi5jcnQwDQYJKoZIhvcNAQENBQADggIBADnF0LdoBRhNynIHrWcNmRTmX3HqQBdO7rIIqhZvDdfVj/Ew2Io73K/eW3DRI28HmV545pRKxU5lKeZy7szI+W8+ZTApBGZgQErw5Klfk20b2bul15OEYphIz3d1NC2lQG5PggpO9KQtHEMeGCDx569UKsYekBaWfz7q7V7a+k4xFGKJFNyKQP0HAsmpfLSuJvqRrEORuQpNRxGzljIF3N1VTwzFTnW2sH7DBVoH3a/Viggs8BXqBpp2bqdfUJKiwgCmY//9fBP1zLiyEKthG1lKmzs06OdjmWeqL/6QBlfBbQtecqrfHIfJAnkwsIGXGLd39cM0jAZFnENl2z5unJnHdCLnxro/ct06E7bYJ4MJcWA9s4IrDREHjSAO4PczDzE0W/a0cpGDdYGvXIuH3qRV1LutTmecxC5+mALhBEWV1JAAr0W7LAWTRBtwjHNas9AVxb4SOGbtEV9jabics2QqNU08PiMROjuM/qnKACR5euRZG6k8eP7ft1n3ufHmP9FpPz5jWF37m4ciVm/3VJTA/RvBkzwGFdISOyOUx0Ei4wx8z2MeGaa0ZEhY7kwOugT6Jsi/npc/tVcDxCo35g4cz47tFkY4r2hoUTPqvrlStanbwdI5xD3P3j2Z7rVwal+R/Nx3Ma6EP+mf73m8w+KdZHrQbL/oXIB9A/GW+roN</xd:EncapsulatedX509Certificate>
  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  </xd:CertificateValues>
            <xd:RevocationValues>
              <xd:CRLValues>
                <xd:EncapsulatedCRLValue>MIIDLDCCARQCAQEwDQYJKoZIhvcNAQENBQAwgYAxGTAXBgNVBAUTEENQSi0yLTEwMC0wOTgzMTExCzAJBgNVBAYTAkNSMQ8wDQYDVQQKEwZNSUNJVFQxDTALBgNVBAsTBERDRkQxNjA0BgNVBAMTLUNBIFBPTElUSUNBIFNFTExBRE8gREUgVElFTVBPIC0gQ09TVEEgUklDQSB2MhcNMjIwOTA4MTY1NjM1WhcNMjIxMTA5MDUxNjM1WqBfMF0wHwYDVR0jBBgwFoAUsLvgCC5LE2jw0IBEA2ekP/8lY/YwEAYJKwYBBAGCNxUBBAMCAQAwCgYDVR0UBAMCATIwHAYJKwYBBAGCNxUEBA8XDTIyMTEwODE3MDYzNVowDQYJKoZIhvcNAQENBQADggIBAHLWwprFLh7oRJquw2J68EZrwYXlljwAt1PBaEKd19FoW9wex9Zy93LMq6Gh2qzUZH5AckcAgykx2gdh+u9pGA8PjCjGGp5ttqCKL16HdB6UlOnUyMgAEs7ZeVfMFjOqTI9S9pLmP6S89Iphv2EOkhO3+e7Tw3GXuidZCMIFXrM8NrjZ6TjAJdu9b0lo/UhjpiR2Kq4bKNKaaYwN+pTypryMFi/+KVubJxye/zihDtlBkYZukabbj7xaJx4leOd45JSu7/1bG4qAGhqRAj5KHB1b8xPeCn8zIeuGSlKK9XE/AIelXV2XuP14MhPjWVuvkMjJByXqjKQ0pjZ0yEn1fJtIgJA7OsuGOrwDnLvSEMwtm2vnwA0OKuI3Bo1gb8SFwcRmYywu5vQyhgDJ6bw1BXCNuMJc73wCkKXORFI8GMNMEhslCnwbAFEMHr4tqo+Uyapnfsmow1lEEcQi4SBeyy1/G6/ECmVZMmu8yE1qQ3jsVOnidN2y4bhJnbl0fNCJgrkjQQkI664JeGSZEzRCMsWDxexev0VfE8h4OC2MObg1zOEg0z+PcU6s11+ksBtbSG1YcNGNPPobWpiAfLXq481TeaMP+HXZ0n8AX90fq9Rf6Vj+s0aMMWaHqB6T7QIxoCIZVy6aFOfAIyqY+oyzZhPFflZ/aMtXM6/HcB75oSqC</xd:EncapsulatedCRLValue>
                <xd:EncapsulatedCRLValue>MIIDHjCCAQYCAQEwDQYJKoZIhvcNAQENBQAwczEZMBcGA1UEBRMQQ1BKLTItMTAwLTA5ODMxMTENMAsGA1UECxMERENGRDEPMA0GA1UEChMGTUlDSVRUMQswCQYDVQQGEwJDUjEpMCcGA1UEAxMgQ0EgUkFJWiBOQUNJT05BTCAtIENPU1RBIFJJQ0EgdjIXDTIyMDkwODE2MzYzMVoXDTIzMDEwOTA0NTYzMVqgXzBdMB8GA1UdIwQYMBaAFODy/n3ERE5Q5DX9CImPToQZRDNAMBAGCSsGAQQBgjcVAQQDAgEAMAoGA1UdFAQDAgEcMBwGCSsGAQQBgjcVBAQPFw0yMzAxMDgxNjQ2MzFaMA0GCSqGSIb3DQEBDQUAA4ICAQCiW1p8Txcga5NXq/7yfnF8lY8W3UTqnm76hWodpFqDU43bccP+Xfzdl43iKZO4xijhSb8N4gV4eleFEUuc3HIKn5MmORwRweMxrm9CbxXe5mQdt3BmxfygpyL7kwFs4Cw9rA6JfYCStH15Jf4yftmQD7C41bmzZlev6Zdi6w560tHEwazicbFWDvpe4eNJMcm2Tnfm/CVufXuaA3Ad4Kx5DfjnYbT7XzdCQ7qP8STyUltpyeQtXLBwRv3vD1bRMqPqM/KoPI9F5kSEKl+KreCpNF7UXxy/Mo593CwxPEKXirtEqS0bD7XEzHjxCtutx0nidUuRA618NIn/pIXJWf+ELP2H84i3ZvVNNRyv4NSOqbEgfRzFl5kdK2zeQc1TWubn/58GjwQBYAetiQW0cqEcKZRp/A3uXPSvRl2eNDaN2Bgtc5NAyQ/Hh5kjyESKaSYkrSjJ1HeGPpnxxNaE6UfTtbJoLpXmQYHDbiBWGGGTDhe9smej2mg+wD5KZchSJkPwTEtTz0ZmeLOjmjoOs8d/P2+9xZceclIWCmwjTOTIGgkfkdVIXfg45ybFQjhYoSzsdw0Wu0p/OWNBMblAirlxo9ctdKqc0M4K7aYaiKPA9V7r4PMLQ/S4Wa/rF8HF4igYwzQG+SwXU5K9wavHOjzx3OmVhlfuCvLcTmDL421SnQ==</xd:EncapsulatedCRLValue>
              </xd:CRLValues>
            </xd:RevocationValues>
          </TimeStampValidationData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CN=CA POLITICA PERSONA FISICA - COSTA RICA v2, OU=DCFD, O=MICITT, C=CR, SERIALNUMBER=CPJ-2-100-098311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CN=CA RAIZ NACIONAL - COSTA RICA v2, C=CR, O=MICITT, OU=DCFD, SERIALNUMBER=CPJ-2-100-098311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CN=CA RAIZ NACIONAL - COSTA RICA v2, C=CR, O=MICITT, OU=DCFD, SERIALNUMBER=CPJ-2-100-098311</X509IssuerName>
                  <X509SerialNumber>155150036479860318890910376525337462028</X509SerialNumber>
                </xd:IssuerSerial>
              </xd:Cert>
            </xd:CertRefs>
          </xd:CompleteCertificateRefs>
          <xd:CompleteRevocationRefs>
            <xd:OCSPRefs>
              <xd:OCSPRef>
                <xd:OCSPIdentifier>
                  <xd:ResponderID>
                    <xd:ByKey>nFD3IIs5FxBztRgBVbxfe/NPCO8=</xd:ByKey>
                  </xd:ResponderID>
                  <xd:ProducedAt>2022-09-29T14:29:14Z</xd:ProducedAt>
                </xd:OCSPIdentifier>
                <xd:DigestAlgAndValue>
                  <DigestMethod Algorithm="http://www.w3.org/2001/04/xmlenc#sha256"/>
                  <DigestValue>SVk0vg75Ce+vkKNctfQf5C7MQoC4ATuPMxr5vb8fg9M=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xlMnajI39OE5LSIpvb0JngxCWHjSS1a+e/OL1KdC/5U=</DigestValue>
                </xd:DigestAlgAndValue>
                <xd:CRLIdentifier>
                  <xd:Issuer>CN=CA POLITICA PERSONA FISICA - COSTA RICA v2, OU=DCFD, O=MICITT, C=CR, SERIALNUMBER=CPJ-2-100-098311</xd:Issuer>
                  <xd:IssueTime>2022-09-08T16:45:17Z</xd:IssueTime>
                </xd:CRLIdentifier>
              </xd:CRLRef>
              <xd:CRLRef>
                <xd:DigestAlgAndValue>
                  <DigestMethod Algorithm="http://www.w3.org/2001/04/xmlenc#sha256"/>
                  <DigestValue>eqBH8sV8kzrheJSKSTxJOpNxJOW0I0VfSbltqJfY9hw=</DigestValue>
                </xd:DigestAlgAndValue>
                <xd:CRLIdentifier>
                  <xd:Issuer>CN=CA RAIZ NACIONAL - COSTA RICA v2, C=CR, O=MICITT, OU=DCFD, SERIALNUMBER=CPJ-2-100-098311</xd:Issuer>
                  <xd:IssueTime>2022-09-08T16:36:31Z</xd:IssueTime>
                </xd:CRLIdentifier>
              </xd:CRLRef>
            </xd:CRLRefs>
          </xd:CompleteRevocationRefs>
          <xd:RevocationValues>
            <xd:OCSPValues>
              <xd:EncapsulatedOCSPValue>MIIGlQoBAKCCBo4wggaKBgkrBgEFBQcwAQEEggZ7MIIGdzCBxaIWBBScUPcgizkXEHO1GAFVvF97808I7xgPMjAyMjA5MjkxNDI5MTRaMIGZMIGWMEwwCQYFKw4DAhoFAAQUzgxHzN03kqP+e9oD7BphnZQwSGIEFF8FGEEQ3hUvOunAFqPnoWpS0TrsAhMUAA3GWdokOweZmwh7AAEADcZZgAAYDzIwMjIwOTI5MTE0MDA3WqARGA8yMDIyMTAwMTAwMDAwN1qhIDAeMBwGCSsGAQQBgjcVBAQPFw0yMjA5MzAxMTUwMDdaMA0GCSqGSIb3DQEBCwUAA4IBAQBeTviAPtwAXapr2VTwsMZ8idNkw23cA+8FvavCUm9GwaHyVj/CvWpvDj0qYXln0GfShgS1cwYojqdtlD0DwAZjx2L0EojTmB/HTYgjSvPenMLZhZYwLn3HAF+kGhxeUk17xC3ICRPg6vnT7gDA+CepmSl1ioWicsC72frrvxGVW3NhMEsFwQGj2zeUP8n6GClqY8q6pvoiR2UNLQlRsrte+jeaFN3VH1XId7uas0ozcbDhho+tcIZxMUCEDUQXPNeY2tdkJq1RAuB/0mQq+4VEAOZR9u12dqEbejXlC0HqGMxa26g8qU1Didwdg592mmcmJig/vx0myeLjJr67GtmCoIIElzCCBJMwggSPMIIDd6ADAgECAhMUAA7BkXSbPKX6XpznAAEADsGRMA0GCSqGSIb3DQEBCwUAMIGZMRkwFwYDVQQFExBDUEotNC0wMDAtMDA0MDE3MQswCQYDVQQGEwJDUjEkMCIGA1UEChMbQkFOQ08gQ0VOVFJBTCBERSBDT1NUQSBSSUNBMSIwIAYDVQQLExlESVZJU0lPTiBTSVNURU1BUyBERSBQQUdPMSUwIwYDVQQDExxDQSBTSU5QRSAtIFBFUlNPTkEgRklTSUNBIHYyMB4XDTIyMDkyNzE2MzA0M1oXDTIyMTAxMTE2MzA0M1owHjEcMBoGA1UEAxMTU0ktQVBPQ1MtMTAxLmZkaS5jcjCCASIwDQYJKoZIhvcNAQEBBQADggEPADCCAQoCggEBAMlspSpGiM9brMntCphw4kdvRg4LVpK+dgIN0iGl7WX0f/tae0+8wDMm+DI2hjuekhprrKhY/89n8VtFldXVF0Zg2Cm+wfRnje0iZVPinGxbtDu3gTmzJ3iIihgOubgO5H3ApDsPmIP+WHDlqhsTsSsz/9kNbeGRorxUUhgEdecKepnIs9FfjI+m8I/jQUfU559CbNVmp3wc6KO+sSnrPkv5h2yqjCwK6K2QNjw6u0UJXMqQzq0Y8Ftzu3wvJ2kxiEE/fR9fKkNQ8Wb0pKzzChTKXqY67ZyM5N/nBn8L/TYubVaGBLkzr1kQi3fJCQToJ6sP4hrDZy8k2cHqt5rhwfkCAwEAAaOCAUgwggFEMD0GCSsGAQQBgjcVBwQwMC4GJisGAQQBgjcVCIXE6luC0eM1lZEbgvmXGIaly2uBf4P2/HeBuPEzAgFkAgEHMBMGA1UdJQQMMAoGCCsGAQUFBwMJMA4GA1UdDwEB/wQEAwIHgDAbBgkrBgEEAYI3FQoEDjAMMAoGCCsGAQUFBwMJMA8GCSsGAQUFBzABBQQCBQAwHwYDVR0jBBgwFoAUXwUYQRDeFS866cAWo+ehalLROuwwHQYDVR0OBBYEFJxQ9yCLORcQc7UYAVW8X3vzTwjvMB4GA1UdEQQXMBWCE1NJLUFQT0NTLTEwMS5mZGkuY3IwUAYJKwYBBAGCNxkCBEMwQaA/BgorBgEEAYI3GQIBoDEEL1MtMS01LTIxLTMyMzk1NTA4NzgtNzUzNzk5NzM5LTE3NTY2MDE1MDMtMTA3MTMzMA0GCSqGSIb3DQEBCwUAA4IBAQDIVqLpfX6QOiQ6GhC89BKWKrALoJcGIYfjVLB23LdaTTTPJMDPvEqnj59P1Q2rNP3e+i9YMBWyEHLKy2tk/IsODuRqykklXyjjULn3b0HJ7AEIhQAERVUDmndjMk4SsWfcE9ccTWVjL0szvh3hwdVk4OEEa52CLTgEo4FPVXwjb5GFtIsPi4v4bIC33hPtBEv7UXRWel/uVpmg4Mh16ZNpEVYCyXCdNW8tTySpG2RWDMEhvdZZ8YKjAYJywATT6uXAY+qcH8LpJSnHSAhsx0unjENHcuH8BDi0g25Jn+vm8YGGmnQ64hg6qbhAtfpxb0n/tO2aqJy+322xL/v19zQ4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MjA5MDgxNjQ1MTdaFw0yMjExMDkwNTA1MTdaoF8wXTAfBgNVHSMEGDAWgBRonWk2y4Rue+qTYRn/WDAd1f9cyzAQBgkrBgEEAYI3FQEEAwIBADAKBgNVHRQEAwIBMjAcBgkrBgEEAYI3FQQEDxcNMjIxMTA4MTY1NTE3WjANBgkqhkiG9w0BAQ0FAAOCAgEArAK6rXXaEoxQi0MdzRA878XBuK3rHwa5ZAbpy7b6EgC+WNZANscqrxqAXTOXkDzJSB8R/XfbHo0q4M3t1JcJKIKjh3BASa44PlTVoVRL3g6/hKU8lNNvRlPG560Vzg7luHHkCqAqyPyyQdgL8Xk48RC2n6IZRptkxIKwFDFx9CjufkOqPn1f5/ZLHd+ykC/a+VIQ/LKYRqSeodAGfXa3PWnSn+tb9mCCUJ9iCk2WcJ65wYlnMBOuYvApNPTFkva1T1rcXqF9RGhSk/PkPErkQlCWUTAJok61lOOakovY5ywIcADUQnPt6GCAMkrkseN+lxDb0ppHgCHKQT/3UrHG2cSwqM0leh9+lU7tlXb2y9mCkkYbVCI/OQNGXwuaPIWS9fpSnWod8lsLHhJT41e+jmVsJxkjaWkLfUG9hDkFmVIJJk+crL+fBBLXFhNmBYtxIoxeMsHBB+SlxEWn+l3ez75i5ZSo/5IXk4BvNzyj8vFveH+C2dvi7QNt4xY6ZP1FgkEMzbzFP+KzPHeNCPvFfbHMWZQksfS2p0II1WLZVR4ZvR83yaPqk8jrQIXwrq9qMp/9pcDpdeNKMlZdrlqnclwDbUnUEe9xoxBnIAbBNo+73tFn6ojSfZLNQm5ez+FR4uV2hs2emkPv58aavlf/ENgAl2/g3SboCDKWFlTtEfw=</xd:EncapsulatedCRLValue>
              <xd:EncapsulatedCRLValue>MIIDHjCCAQYCAQEwDQYJKoZIhvcNAQENBQAwczEZMBcGA1UEBRMQQ1BKLTItMTAwLTA5ODMxMTENMAsGA1UECxMERENGRDEPMA0GA1UEChMGTUlDSVRUMQswCQYDVQQGEwJDUjEpMCcGA1UEAxMgQ0EgUkFJWiBOQUNJT05BTCAtIENPU1RBIFJJQ0EgdjIXDTIyMDkwODE2MzYzMVoXDTIzMDEwOTA0NTYzMVqgXzBdMB8GA1UdIwQYMBaAFODy/n3ERE5Q5DX9CImPToQZRDNAMBAGCSsGAQQBgjcVAQQDAgEAMAoGA1UdFAQDAgEcMBwGCSsGAQQBgjcVBAQPFw0yMzAxMDgxNjQ2MzFaMA0GCSqGSIb3DQEBDQUAA4ICAQCiW1p8Txcga5NXq/7yfnF8lY8W3UTqnm76hWodpFqDU43bccP+Xfzdl43iKZO4xijhSb8N4gV4eleFEUuc3HIKn5MmORwRweMxrm9CbxXe5mQdt3BmxfygpyL7kwFs4Cw9rA6JfYCStH15Jf4yftmQD7C41bmzZlev6Zdi6w560tHEwazicbFWDvpe4eNJMcm2Tnfm/CVufXuaA3Ad4Kx5DfjnYbT7XzdCQ7qP8STyUltpyeQtXLBwRv3vD1bRMqPqM/KoPI9F5kSEKl+KreCpNF7UXxy/Mo593CwxPEKXirtEqS0bD7XEzHjxCtutx0nidUuRA618NIn/pIXJWf+ELP2H84i3ZvVNNRyv4NSOqbEgfRzFl5kdK2zeQc1TWubn/58GjwQBYAetiQW0cqEcKZRp/A3uXPSvRl2eNDaN2Bgtc5NAyQ/Hh5kjyESKaSYkrSjJ1HeGPpnxxNaE6UfTtbJoLpXmQYHDbiBWGGGTDhe9smej2mg+wD5KZchSJkPwTEtTz0ZmeLOjmjoOs8d/P2+9xZceclIWCmwjTOTIGgkfkdVIXfg45ybFQjhYoSzsdw0Wu0p/OWNBMblAirlxo9ctdKqc0M4K7aYaiKPA9V7r4PMLQ/S4Wa/rF8HF4igYwzQG+SwXU5K9wavHOjzx3OmVhlfuCvLcTmDL421SnQ==</xd:EncapsulatedCRLValue>
            </xd:CRLValues>
          </xd:RevocationValues>
          <xd:SigAndRefsTimeStamp>
            <CanonicalizationMethod Algorithm="http://www.w3.org/TR/2001/REC-xml-c14n-20010315"/>
            <xd:EncapsulatedTimeStamp>MIIK0gYJKoZIhvcNAQcCoIIKwzCCCr8CAQMxDzANBglghkgBZQMEAgEFADBzBgsqhkiG9w0BCRABBKBkBGIwYAIBAQYIYIE8AQEBAQUwMTANBglghkgBZQMEAgEFAAQgXhMxLgafQkJTxyIrzL2NXupGgVQjb5zeLgCpdAs91roCBBDiPOwYDzIwMjIwOTI5MTU1NDE4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yMDkyOTE1NTQxOFowLwYJKoZIhvcNAQkEMSIEINiF+7YnIhn/rDXjNWQqq82d/8cr9CIJU3oeYmkp1CxkMDcGCyqGSIb3DQEJEAIvMSgwJjAkMCIEIDcrk3iY5iZu+N7/iFpVKDYeTZ9u7elabVQcL5d9tumpMA0GCSqGSIb3DQEBAQUABIIBAGMvDKJ6jg6I4mxhqIgaR/eHdJ7FYA0LIFlTotifjARr2YbSyzi8vjvIoTnNU3sAumrUAgNKF7EfTxS0esJCDl6xLm7w0YPP7uUnozf2Y4kRHQezTt8lW2EsE+6ea6BEWjs/Et6c1rdneW2C4s6FTDRJosQInbMjv9CFrZkmapg3NfA7sGY5VxOlf6rQW0HhvARFIQKBAv0JcFs9p0pVX4MX3d9Ge4W5NXnRF8B6IDeT5JTpPVbsmNoSQ3rAdPrEHQ0BRkY8VttNyECT/EuRdmafny6/XfWXzBRpg9Kie8Xd1Yj/DH0mljDKQTY6kfb4WpPFKEsTHPBg2qWCE2DOKC4=</xd:EncapsulatedTimeStamp>
          </xd:SigAndRefsTimeStamp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BalanceGeneral_Situacion</vt:lpstr>
      <vt:lpstr>EstadoResultados_Rendimiento</vt:lpstr>
      <vt:lpstr>EstadoSituacionEvolucionBienes</vt:lpstr>
      <vt:lpstr>EstadoFinancieroSegmentos</vt:lpstr>
      <vt:lpstr>BalanceGeneral_Situacion!Área_de_impresión</vt:lpstr>
      <vt:lpstr>EstadoFinancieroSegmentos!Área_de_impresión</vt:lpstr>
      <vt:lpstr>EstadoResultados_Rendimiento!Área_de_impresión</vt:lpstr>
      <vt:lpstr>EstadoSituacionEvolucionBienes!Área_de_impresión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2022-09-28T17:43:06Z</dcterms:modified>
</cp:coreProperties>
</file>